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al\Desktop\2023\XXI CUE\"/>
    </mc:Choice>
  </mc:AlternateContent>
  <xr:revisionPtr revIDLastSave="0" documentId="13_ncr:1_{33525C9E-1D65-4B5B-B5FD-912F8AEA0243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INVERSION INICIAL" sheetId="8" r:id="rId1"/>
    <sheet name="1 egresos COSTOS F Y V" sheetId="7" r:id="rId2"/>
    <sheet name="egresos" sheetId="2" r:id="rId3"/>
    <sheet name="ingresos" sheetId="3" r:id="rId4"/>
    <sheet name="escenario optimista" sheetId="4" r:id="rId5"/>
    <sheet name="escenario conservador" sheetId="5" r:id="rId6"/>
    <sheet name="escenario pesimista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7" l="1"/>
  <c r="D24" i="7"/>
  <c r="B17" i="7"/>
  <c r="B18" i="7" s="1"/>
  <c r="G3" i="7" s="1"/>
  <c r="B12" i="2"/>
  <c r="F60" i="8"/>
  <c r="D52" i="8"/>
  <c r="E52" i="8"/>
  <c r="F52" i="8" s="1"/>
  <c r="D53" i="8"/>
  <c r="E53" i="8"/>
  <c r="F53" i="8" s="1"/>
  <c r="D54" i="8"/>
  <c r="D56" i="8"/>
  <c r="E56" i="8"/>
  <c r="F56" i="8"/>
  <c r="D57" i="8"/>
  <c r="E57" i="8"/>
  <c r="F57" i="8" s="1"/>
  <c r="D58" i="8"/>
  <c r="E58" i="8" s="1"/>
  <c r="F58" i="8" s="1"/>
  <c r="D46" i="8"/>
  <c r="E46" i="8"/>
  <c r="F46" i="8"/>
  <c r="D47" i="8"/>
  <c r="E47" i="8"/>
  <c r="F47" i="8" s="1"/>
  <c r="D48" i="8"/>
  <c r="E48" i="8" s="1"/>
  <c r="F48" i="8" s="1"/>
  <c r="D49" i="8"/>
  <c r="E49" i="8"/>
  <c r="F49" i="8" s="1"/>
  <c r="D50" i="8"/>
  <c r="E50" i="8" s="1"/>
  <c r="F50" i="8" s="1"/>
  <c r="D9" i="8"/>
  <c r="E9" i="8"/>
  <c r="F9" i="8"/>
  <c r="D10" i="8"/>
  <c r="E10" i="8" s="1"/>
  <c r="F10" i="8" s="1"/>
  <c r="D11" i="8"/>
  <c r="E11" i="8"/>
  <c r="F11" i="8"/>
  <c r="D12" i="8"/>
  <c r="E12" i="8"/>
  <c r="F12" i="8" s="1"/>
  <c r="D13" i="8"/>
  <c r="E13" i="8"/>
  <c r="F13" i="8"/>
  <c r="D14" i="8"/>
  <c r="E14" i="8"/>
  <c r="F14" i="8" s="1"/>
  <c r="D15" i="8"/>
  <c r="E15" i="8" s="1"/>
  <c r="F15" i="8" s="1"/>
  <c r="D16" i="8"/>
  <c r="E16" i="8"/>
  <c r="F16" i="8" s="1"/>
  <c r="D17" i="8"/>
  <c r="E17" i="8"/>
  <c r="F17" i="8" s="1"/>
  <c r="D18" i="8"/>
  <c r="E18" i="8"/>
  <c r="F18" i="8" s="1"/>
  <c r="D19" i="8"/>
  <c r="E19" i="8"/>
  <c r="F19" i="8"/>
  <c r="D20" i="8"/>
  <c r="E20" i="8" s="1"/>
  <c r="F20" i="8" s="1"/>
  <c r="D21" i="8"/>
  <c r="E21" i="8"/>
  <c r="F21" i="8"/>
  <c r="D22" i="8"/>
  <c r="E22" i="8" s="1"/>
  <c r="F22" i="8" s="1"/>
  <c r="B12" i="6"/>
  <c r="B11" i="6"/>
  <c r="B10" i="6"/>
  <c r="B12" i="5"/>
  <c r="B11" i="5"/>
  <c r="B10" i="5"/>
  <c r="B12" i="4"/>
  <c r="B11" i="4"/>
  <c r="B10" i="4"/>
  <c r="C31" i="7"/>
  <c r="E7" i="3"/>
  <c r="F7" i="3"/>
  <c r="G7" i="3"/>
  <c r="H7" i="3"/>
  <c r="I7" i="3"/>
  <c r="J7" i="3"/>
  <c r="K7" i="3"/>
  <c r="L7" i="3"/>
  <c r="M7" i="3"/>
  <c r="N7" i="3"/>
  <c r="D7" i="3"/>
  <c r="E6" i="3"/>
  <c r="F6" i="3"/>
  <c r="G6" i="3"/>
  <c r="H6" i="3"/>
  <c r="I6" i="3"/>
  <c r="J6" i="3"/>
  <c r="K6" i="3"/>
  <c r="L6" i="3"/>
  <c r="M6" i="3"/>
  <c r="N6" i="3"/>
  <c r="D6" i="3"/>
  <c r="D13" i="6"/>
  <c r="E13" i="6"/>
  <c r="F13" i="6"/>
  <c r="G13" i="6"/>
  <c r="H13" i="6"/>
  <c r="I13" i="6"/>
  <c r="J13" i="6"/>
  <c r="K13" i="6"/>
  <c r="L13" i="6"/>
  <c r="M13" i="6"/>
  <c r="N13" i="6"/>
  <c r="C13" i="6"/>
  <c r="D13" i="5"/>
  <c r="E13" i="5"/>
  <c r="F13" i="5"/>
  <c r="G13" i="5"/>
  <c r="H13" i="5"/>
  <c r="I13" i="5"/>
  <c r="J13" i="5"/>
  <c r="K13" i="5"/>
  <c r="L13" i="5"/>
  <c r="M13" i="5"/>
  <c r="N13" i="5"/>
  <c r="C13" i="5"/>
  <c r="D13" i="4"/>
  <c r="E13" i="4"/>
  <c r="F13" i="4"/>
  <c r="G13" i="4"/>
  <c r="H13" i="4"/>
  <c r="I13" i="4"/>
  <c r="J13" i="4"/>
  <c r="K13" i="4"/>
  <c r="L13" i="4"/>
  <c r="M13" i="4"/>
  <c r="N13" i="4"/>
  <c r="C13" i="4"/>
  <c r="I3" i="7" l="1"/>
  <c r="B17" i="2"/>
  <c r="B18" i="2"/>
  <c r="B19" i="2"/>
  <c r="B20" i="2"/>
  <c r="B21" i="2"/>
  <c r="B22" i="2"/>
  <c r="B23" i="2"/>
  <c r="E5" i="3"/>
  <c r="F5" i="3"/>
  <c r="G5" i="3"/>
  <c r="H5" i="3"/>
  <c r="I5" i="3"/>
  <c r="J5" i="3"/>
  <c r="K5" i="3"/>
  <c r="L5" i="3"/>
  <c r="M5" i="3"/>
  <c r="N5" i="3"/>
  <c r="D5" i="3"/>
  <c r="C46" i="7"/>
  <c r="C62" i="7" s="1"/>
  <c r="E31" i="7"/>
  <c r="E46" i="7" s="1"/>
  <c r="E62" i="7" s="1"/>
  <c r="D31" i="7"/>
  <c r="D46" i="7" s="1"/>
  <c r="D30" i="7"/>
  <c r="D29" i="7"/>
  <c r="D28" i="7"/>
  <c r="D27" i="7"/>
  <c r="D26" i="7"/>
  <c r="E74" i="8"/>
  <c r="D59" i="8"/>
  <c r="E59" i="8" s="1"/>
  <c r="F59" i="8" s="1"/>
  <c r="D51" i="8"/>
  <c r="E51" i="8" s="1"/>
  <c r="F51" i="8" s="1"/>
  <c r="D45" i="8"/>
  <c r="E45" i="8" s="1"/>
  <c r="F45" i="8" s="1"/>
  <c r="D44" i="8"/>
  <c r="E44" i="8" s="1"/>
  <c r="F44" i="8" s="1"/>
  <c r="D43" i="8"/>
  <c r="E43" i="8" s="1"/>
  <c r="F43" i="8" s="1"/>
  <c r="D42" i="8"/>
  <c r="E42" i="8" s="1"/>
  <c r="F42" i="8" s="1"/>
  <c r="D41" i="8"/>
  <c r="E41" i="8" s="1"/>
  <c r="F41" i="8" s="1"/>
  <c r="D38" i="8"/>
  <c r="E38" i="8" s="1"/>
  <c r="F38" i="8" s="1"/>
  <c r="D37" i="8"/>
  <c r="E37" i="8" s="1"/>
  <c r="F37" i="8" s="1"/>
  <c r="D36" i="8"/>
  <c r="E36" i="8" s="1"/>
  <c r="F36" i="8" s="1"/>
  <c r="D35" i="8"/>
  <c r="E35" i="8" s="1"/>
  <c r="F35" i="8" s="1"/>
  <c r="D34" i="8"/>
  <c r="E34" i="8" s="1"/>
  <c r="F34" i="8" s="1"/>
  <c r="D33" i="8"/>
  <c r="E33" i="8" s="1"/>
  <c r="F33" i="8" s="1"/>
  <c r="D32" i="8"/>
  <c r="E32" i="8" s="1"/>
  <c r="F32" i="8" s="1"/>
  <c r="D31" i="8"/>
  <c r="E31" i="8" s="1"/>
  <c r="F31" i="8" s="1"/>
  <c r="D30" i="8"/>
  <c r="E30" i="8" s="1"/>
  <c r="F30" i="8" s="1"/>
  <c r="D29" i="8"/>
  <c r="E29" i="8" s="1"/>
  <c r="F29" i="8" s="1"/>
  <c r="D26" i="8"/>
  <c r="E26" i="8" s="1"/>
  <c r="F26" i="8" s="1"/>
  <c r="D25" i="8"/>
  <c r="E25" i="8" s="1"/>
  <c r="F25" i="8" s="1"/>
  <c r="D24" i="8"/>
  <c r="E24" i="8" s="1"/>
  <c r="F24" i="8" s="1"/>
  <c r="D23" i="8"/>
  <c r="E23" i="8" s="1"/>
  <c r="F23" i="8" s="1"/>
  <c r="D8" i="8"/>
  <c r="E8" i="8" s="1"/>
  <c r="F8" i="8" s="1"/>
  <c r="D7" i="8"/>
  <c r="E7" i="8" s="1"/>
  <c r="F7" i="8" s="1"/>
  <c r="D6" i="8"/>
  <c r="E6" i="8" s="1"/>
  <c r="F6" i="8" s="1"/>
  <c r="D5" i="8"/>
  <c r="E5" i="8" s="1"/>
  <c r="F5" i="8" s="1"/>
  <c r="D60" i="8"/>
  <c r="F54" i="8" l="1"/>
  <c r="D62" i="7"/>
  <c r="D42" i="7"/>
  <c r="D40" i="7"/>
  <c r="D39" i="7"/>
  <c r="E28" i="7"/>
  <c r="E27" i="7"/>
  <c r="E26" i="7"/>
  <c r="E24" i="7"/>
  <c r="E25" i="7"/>
  <c r="E29" i="7"/>
  <c r="F39" i="8"/>
  <c r="F27" i="8"/>
  <c r="F61" i="8" l="1"/>
  <c r="C18" i="2"/>
  <c r="C19" i="2"/>
  <c r="C20" i="2"/>
  <c r="C21" i="2"/>
  <c r="C22" i="2"/>
  <c r="C23" i="2"/>
  <c r="C17" i="2"/>
  <c r="B29" i="4"/>
  <c r="B30" i="4"/>
  <c r="B31" i="4"/>
  <c r="B43" i="2"/>
  <c r="B29" i="2"/>
  <c r="B28" i="2"/>
  <c r="B27" i="2"/>
  <c r="C33" i="7"/>
  <c r="G4" i="7" s="1"/>
  <c r="C6" i="2"/>
  <c r="D6" i="2" s="1"/>
  <c r="E6" i="2" s="1"/>
  <c r="F6" i="2" s="1"/>
  <c r="G6" i="2" s="1"/>
  <c r="H6" i="2" s="1"/>
  <c r="I6" i="2" s="1"/>
  <c r="J6" i="2" s="1"/>
  <c r="K6" i="2" s="1"/>
  <c r="L6" i="2" s="1"/>
  <c r="M6" i="2" s="1"/>
  <c r="N6" i="2" s="1"/>
  <c r="C5" i="2"/>
  <c r="D5" i="2" s="1"/>
  <c r="E5" i="2" s="1"/>
  <c r="F5" i="2" s="1"/>
  <c r="G5" i="2" s="1"/>
  <c r="H5" i="2" s="1"/>
  <c r="I5" i="2" s="1"/>
  <c r="J5" i="2" s="1"/>
  <c r="K5" i="2" s="1"/>
  <c r="L5" i="2" s="1"/>
  <c r="M5" i="2" s="1"/>
  <c r="N5" i="2" s="1"/>
  <c r="C64" i="7"/>
  <c r="K4" i="7" s="1"/>
  <c r="D58" i="7"/>
  <c r="C48" i="7"/>
  <c r="I4" i="7" s="1"/>
  <c r="E41" i="7"/>
  <c r="D45" i="7"/>
  <c r="D41" i="7"/>
  <c r="E30" i="7"/>
  <c r="C11" i="2"/>
  <c r="D11" i="2" s="1"/>
  <c r="E11" i="2" s="1"/>
  <c r="F11" i="2" s="1"/>
  <c r="G11" i="2" s="1"/>
  <c r="H11" i="2" s="1"/>
  <c r="I11" i="2" s="1"/>
  <c r="J11" i="2" s="1"/>
  <c r="K11" i="2" s="1"/>
  <c r="L11" i="2" s="1"/>
  <c r="M11" i="2" s="1"/>
  <c r="N11" i="2" s="1"/>
  <c r="C10" i="2"/>
  <c r="D10" i="2" s="1"/>
  <c r="E10" i="2" s="1"/>
  <c r="F10" i="2" s="1"/>
  <c r="G10" i="2" s="1"/>
  <c r="H10" i="2" s="1"/>
  <c r="I10" i="2" s="1"/>
  <c r="J10" i="2" s="1"/>
  <c r="K10" i="2" s="1"/>
  <c r="L10" i="2" s="1"/>
  <c r="M10" i="2" s="1"/>
  <c r="N10" i="2" s="1"/>
  <c r="C9" i="2"/>
  <c r="D9" i="2" s="1"/>
  <c r="E9" i="2" s="1"/>
  <c r="F9" i="2" s="1"/>
  <c r="G9" i="2" s="1"/>
  <c r="H9" i="2" s="1"/>
  <c r="I9" i="2" s="1"/>
  <c r="J9" i="2" s="1"/>
  <c r="K9" i="2" s="1"/>
  <c r="L9" i="2" s="1"/>
  <c r="M9" i="2" s="1"/>
  <c r="N9" i="2" s="1"/>
  <c r="C8" i="2"/>
  <c r="D8" i="2" s="1"/>
  <c r="E8" i="2" s="1"/>
  <c r="F8" i="2" s="1"/>
  <c r="G8" i="2" s="1"/>
  <c r="H8" i="2" s="1"/>
  <c r="I8" i="2" s="1"/>
  <c r="J8" i="2" s="1"/>
  <c r="K8" i="2" s="1"/>
  <c r="L8" i="2" s="1"/>
  <c r="M8" i="2" s="1"/>
  <c r="N8" i="2" s="1"/>
  <c r="C7" i="2"/>
  <c r="D7" i="2" s="1"/>
  <c r="E7" i="2" s="1"/>
  <c r="F7" i="2" s="1"/>
  <c r="G7" i="2" s="1"/>
  <c r="H7" i="2" s="1"/>
  <c r="I7" i="2" s="1"/>
  <c r="J7" i="2" s="1"/>
  <c r="K7" i="2" s="1"/>
  <c r="L7" i="2" s="1"/>
  <c r="M7" i="2" s="1"/>
  <c r="N7" i="2" s="1"/>
  <c r="B11" i="2"/>
  <c r="B10" i="2"/>
  <c r="B9" i="2"/>
  <c r="B8" i="2"/>
  <c r="B7" i="2"/>
  <c r="B6" i="2"/>
  <c r="B5" i="2"/>
  <c r="F72" i="8" l="1"/>
  <c r="F70" i="8"/>
  <c r="F71" i="8"/>
  <c r="F69" i="8"/>
  <c r="F68" i="8"/>
  <c r="F67" i="8"/>
  <c r="F73" i="8"/>
  <c r="N17" i="2"/>
  <c r="L17" i="2"/>
  <c r="K17" i="2"/>
  <c r="M17" i="2"/>
  <c r="J17" i="2"/>
  <c r="I17" i="2"/>
  <c r="K23" i="2"/>
  <c r="L23" i="2"/>
  <c r="M23" i="2"/>
  <c r="J23" i="2"/>
  <c r="N23" i="2"/>
  <c r="I23" i="2"/>
  <c r="I22" i="2"/>
  <c r="L22" i="2"/>
  <c r="J22" i="2"/>
  <c r="K22" i="2"/>
  <c r="M22" i="2"/>
  <c r="N22" i="2"/>
  <c r="K21" i="2"/>
  <c r="I21" i="2"/>
  <c r="L21" i="2"/>
  <c r="M21" i="2"/>
  <c r="N21" i="2"/>
  <c r="J21" i="2"/>
  <c r="K20" i="2"/>
  <c r="I20" i="2"/>
  <c r="J20" i="2"/>
  <c r="L20" i="2"/>
  <c r="M20" i="2"/>
  <c r="N20" i="2"/>
  <c r="K19" i="2"/>
  <c r="L19" i="2"/>
  <c r="M19" i="2"/>
  <c r="N19" i="2"/>
  <c r="I19" i="2"/>
  <c r="J19" i="2"/>
  <c r="I18" i="2"/>
  <c r="L18" i="2"/>
  <c r="K18" i="2"/>
  <c r="J18" i="2"/>
  <c r="M18" i="2"/>
  <c r="N18" i="2"/>
  <c r="D21" i="2"/>
  <c r="E21" i="2"/>
  <c r="H21" i="2"/>
  <c r="F21" i="2"/>
  <c r="G21" i="2" s="1"/>
  <c r="F17" i="2"/>
  <c r="E17" i="2"/>
  <c r="H17" i="2"/>
  <c r="D17" i="2"/>
  <c r="G17" i="2"/>
  <c r="D20" i="2"/>
  <c r="E20" i="2"/>
  <c r="H20" i="2"/>
  <c r="F20" i="2"/>
  <c r="G20" i="2" s="1"/>
  <c r="C32" i="4"/>
  <c r="H23" i="2"/>
  <c r="F23" i="2"/>
  <c r="D23" i="2"/>
  <c r="D32" i="4" s="1"/>
  <c r="E23" i="2"/>
  <c r="E32" i="4" s="1"/>
  <c r="D19" i="2"/>
  <c r="E19" i="2"/>
  <c r="H19" i="2"/>
  <c r="F19" i="2"/>
  <c r="G19" i="2" s="1"/>
  <c r="H22" i="2"/>
  <c r="F22" i="2"/>
  <c r="G22" i="2" s="1"/>
  <c r="D22" i="2"/>
  <c r="E22" i="2"/>
  <c r="E18" i="2"/>
  <c r="D18" i="2"/>
  <c r="H18" i="2"/>
  <c r="F18" i="2"/>
  <c r="G18" i="2" s="1"/>
  <c r="B42" i="2"/>
  <c r="B32" i="4"/>
  <c r="B32" i="2"/>
  <c r="B41" i="2"/>
  <c r="B40" i="2"/>
  <c r="B39" i="2"/>
  <c r="B28" i="4"/>
  <c r="B27" i="4"/>
  <c r="B38" i="2"/>
  <c r="B33" i="2"/>
  <c r="B31" i="2"/>
  <c r="B30" i="2"/>
  <c r="B37" i="2"/>
  <c r="C30" i="2"/>
  <c r="D60" i="7"/>
  <c r="D59" i="7"/>
  <c r="D55" i="7"/>
  <c r="C27" i="2" s="1"/>
  <c r="D61" i="7"/>
  <c r="C33" i="2" s="1"/>
  <c r="D56" i="7"/>
  <c r="C28" i="2" s="1"/>
  <c r="D57" i="7"/>
  <c r="C29" i="2" s="1"/>
  <c r="E42" i="7"/>
  <c r="D43" i="7"/>
  <c r="E43" i="7"/>
  <c r="D44" i="7"/>
  <c r="E44" i="7"/>
  <c r="E39" i="7"/>
  <c r="E45" i="7"/>
  <c r="E40" i="7"/>
  <c r="C12" i="2"/>
  <c r="D33" i="7"/>
  <c r="B32" i="6"/>
  <c r="B32" i="5"/>
  <c r="D12" i="2" l="1"/>
  <c r="E12" i="2" s="1"/>
  <c r="C13" i="2"/>
  <c r="I5" i="7"/>
  <c r="I7" i="7" s="1"/>
  <c r="I9" i="7" s="1"/>
  <c r="K5" i="7"/>
  <c r="K7" i="7" s="1"/>
  <c r="K9" i="7" s="1"/>
  <c r="F74" i="8"/>
  <c r="E28" i="2"/>
  <c r="F28" i="2"/>
  <c r="G28" i="2"/>
  <c r="L28" i="2"/>
  <c r="D28" i="2"/>
  <c r="H28" i="2"/>
  <c r="I28" i="2"/>
  <c r="J28" i="2"/>
  <c r="K28" i="2"/>
  <c r="M28" i="2"/>
  <c r="N28" i="2"/>
  <c r="F29" i="2"/>
  <c r="M29" i="2"/>
  <c r="G29" i="2"/>
  <c r="H29" i="2"/>
  <c r="J29" i="2"/>
  <c r="I29" i="2"/>
  <c r="E29" i="2"/>
  <c r="K29" i="2"/>
  <c r="L29" i="2"/>
  <c r="N29" i="2"/>
  <c r="D29" i="2"/>
  <c r="J33" i="2"/>
  <c r="D33" i="2"/>
  <c r="K33" i="2"/>
  <c r="L33" i="2"/>
  <c r="M33" i="2"/>
  <c r="N33" i="2"/>
  <c r="E33" i="2"/>
  <c r="F33" i="2"/>
  <c r="G33" i="2"/>
  <c r="H33" i="2"/>
  <c r="I33" i="2"/>
  <c r="G30" i="2"/>
  <c r="H30" i="2"/>
  <c r="K30" i="2"/>
  <c r="I30" i="2"/>
  <c r="J30" i="2"/>
  <c r="N30" i="2"/>
  <c r="L30" i="2"/>
  <c r="M30" i="2"/>
  <c r="D30" i="2"/>
  <c r="E30" i="2"/>
  <c r="F30" i="2"/>
  <c r="G27" i="2"/>
  <c r="F27" i="2"/>
  <c r="E27" i="2"/>
  <c r="L27" i="2"/>
  <c r="D27" i="2"/>
  <c r="H27" i="2"/>
  <c r="N27" i="2"/>
  <c r="M27" i="2"/>
  <c r="K27" i="2"/>
  <c r="J27" i="2"/>
  <c r="I27" i="2"/>
  <c r="G23" i="2"/>
  <c r="G32" i="4" s="1"/>
  <c r="F32" i="4"/>
  <c r="G5" i="7"/>
  <c r="G7" i="7" s="1"/>
  <c r="C43" i="2"/>
  <c r="C38" i="2"/>
  <c r="C42" i="2"/>
  <c r="E33" i="7"/>
  <c r="C32" i="5"/>
  <c r="C32" i="2"/>
  <c r="C31" i="2"/>
  <c r="H32" i="4"/>
  <c r="E57" i="7"/>
  <c r="C39" i="2" s="1"/>
  <c r="E56" i="7"/>
  <c r="E61" i="7"/>
  <c r="E55" i="7"/>
  <c r="C37" i="2" s="1"/>
  <c r="E60" i="7"/>
  <c r="E59" i="7"/>
  <c r="C41" i="2" s="1"/>
  <c r="E58" i="7"/>
  <c r="C40" i="2" s="1"/>
  <c r="D64" i="7"/>
  <c r="E48" i="7"/>
  <c r="D48" i="7"/>
  <c r="G9" i="7" l="1"/>
  <c r="D13" i="2"/>
  <c r="D40" i="2"/>
  <c r="D29" i="6" s="1"/>
  <c r="E40" i="2"/>
  <c r="E29" i="6" s="1"/>
  <c r="M40" i="2"/>
  <c r="M29" i="6" s="1"/>
  <c r="F40" i="2"/>
  <c r="F29" i="6" s="1"/>
  <c r="G40" i="2"/>
  <c r="G29" i="6" s="1"/>
  <c r="H40" i="2"/>
  <c r="H29" i="6" s="1"/>
  <c r="N40" i="2"/>
  <c r="N29" i="6" s="1"/>
  <c r="I40" i="2"/>
  <c r="I29" i="6" s="1"/>
  <c r="J40" i="2"/>
  <c r="J29" i="6" s="1"/>
  <c r="K40" i="2"/>
  <c r="K29" i="6" s="1"/>
  <c r="L40" i="2"/>
  <c r="L29" i="6" s="1"/>
  <c r="F43" i="2"/>
  <c r="G43" i="2"/>
  <c r="H43" i="2"/>
  <c r="I43" i="2"/>
  <c r="J43" i="2"/>
  <c r="K43" i="2"/>
  <c r="D43" i="2"/>
  <c r="L43" i="2"/>
  <c r="M43" i="2"/>
  <c r="N43" i="2"/>
  <c r="E43" i="2"/>
  <c r="D41" i="2"/>
  <c r="F41" i="2"/>
  <c r="F30" i="6" s="1"/>
  <c r="N41" i="2"/>
  <c r="N30" i="6" s="1"/>
  <c r="E41" i="2"/>
  <c r="E30" i="6" s="1"/>
  <c r="G41" i="2"/>
  <c r="G30" i="6" s="1"/>
  <c r="H41" i="2"/>
  <c r="H30" i="6" s="1"/>
  <c r="I41" i="2"/>
  <c r="I30" i="6" s="1"/>
  <c r="M41" i="2"/>
  <c r="J41" i="2"/>
  <c r="J30" i="6" s="1"/>
  <c r="K41" i="2"/>
  <c r="K30" i="6" s="1"/>
  <c r="L41" i="2"/>
  <c r="L30" i="6" s="1"/>
  <c r="E42" i="2"/>
  <c r="E31" i="6" s="1"/>
  <c r="F42" i="2"/>
  <c r="F31" i="6" s="1"/>
  <c r="G42" i="2"/>
  <c r="D42" i="2"/>
  <c r="H42" i="2"/>
  <c r="H31" i="6" s="1"/>
  <c r="I42" i="2"/>
  <c r="I31" i="6" s="1"/>
  <c r="J42" i="2"/>
  <c r="J31" i="6" s="1"/>
  <c r="K42" i="2"/>
  <c r="K31" i="6" s="1"/>
  <c r="L42" i="2"/>
  <c r="L31" i="6" s="1"/>
  <c r="M42" i="2"/>
  <c r="M31" i="6" s="1"/>
  <c r="N42" i="2"/>
  <c r="N31" i="6" s="1"/>
  <c r="F12" i="2"/>
  <c r="F25" i="5" s="1"/>
  <c r="E13" i="2"/>
  <c r="I13" i="7"/>
  <c r="C16" i="3" s="1"/>
  <c r="I11" i="7"/>
  <c r="C14" i="3" s="1"/>
  <c r="D14" i="3" s="1"/>
  <c r="I12" i="7"/>
  <c r="C15" i="3" s="1"/>
  <c r="J39" i="2"/>
  <c r="J28" i="6" s="1"/>
  <c r="L39" i="2"/>
  <c r="L28" i="6" s="1"/>
  <c r="D39" i="2"/>
  <c r="D28" i="6" s="1"/>
  <c r="E39" i="2"/>
  <c r="E28" i="6" s="1"/>
  <c r="F39" i="2"/>
  <c r="F28" i="6" s="1"/>
  <c r="G39" i="2"/>
  <c r="G28" i="6" s="1"/>
  <c r="H39" i="2"/>
  <c r="H28" i="6" s="1"/>
  <c r="I39" i="2"/>
  <c r="I28" i="6" s="1"/>
  <c r="K39" i="2"/>
  <c r="K28" i="6" s="1"/>
  <c r="M39" i="2"/>
  <c r="M28" i="6" s="1"/>
  <c r="N39" i="2"/>
  <c r="N28" i="6" s="1"/>
  <c r="D38" i="2"/>
  <c r="D27" i="6" s="1"/>
  <c r="E38" i="2"/>
  <c r="E27" i="6" s="1"/>
  <c r="F38" i="2"/>
  <c r="F27" i="6" s="1"/>
  <c r="G38" i="2"/>
  <c r="G27" i="6" s="1"/>
  <c r="H38" i="2"/>
  <c r="H27" i="6" s="1"/>
  <c r="N38" i="2"/>
  <c r="N27" i="6" s="1"/>
  <c r="I38" i="2"/>
  <c r="I27" i="6" s="1"/>
  <c r="J38" i="2"/>
  <c r="J27" i="6" s="1"/>
  <c r="K38" i="2"/>
  <c r="K27" i="6" s="1"/>
  <c r="L38" i="2"/>
  <c r="L27" i="6" s="1"/>
  <c r="M38" i="2"/>
  <c r="M27" i="6" s="1"/>
  <c r="N37" i="2"/>
  <c r="N26" i="6" s="1"/>
  <c r="M37" i="2"/>
  <c r="M26" i="6" s="1"/>
  <c r="F37" i="2"/>
  <c r="F26" i="6" s="1"/>
  <c r="D37" i="2"/>
  <c r="D26" i="6" s="1"/>
  <c r="L37" i="2"/>
  <c r="L26" i="6" s="1"/>
  <c r="K37" i="2"/>
  <c r="K26" i="6" s="1"/>
  <c r="J37" i="2"/>
  <c r="J26" i="6" s="1"/>
  <c r="I37" i="2"/>
  <c r="I26" i="6" s="1"/>
  <c r="H37" i="2"/>
  <c r="H26" i="6" s="1"/>
  <c r="G37" i="2"/>
  <c r="G26" i="6" s="1"/>
  <c r="E37" i="2"/>
  <c r="E26" i="6" s="1"/>
  <c r="K13" i="7"/>
  <c r="C21" i="3" s="1"/>
  <c r="K12" i="7"/>
  <c r="C20" i="3" s="1"/>
  <c r="K11" i="7"/>
  <c r="C19" i="3" s="1"/>
  <c r="N19" i="3" s="1"/>
  <c r="N12" i="4" s="1"/>
  <c r="H31" i="2"/>
  <c r="H30" i="5" s="1"/>
  <c r="L31" i="2"/>
  <c r="L30" i="5" s="1"/>
  <c r="G31" i="2"/>
  <c r="G30" i="5" s="1"/>
  <c r="I31" i="2"/>
  <c r="I30" i="5" s="1"/>
  <c r="J31" i="2"/>
  <c r="K31" i="2"/>
  <c r="K30" i="5" s="1"/>
  <c r="M31" i="2"/>
  <c r="M30" i="5" s="1"/>
  <c r="N31" i="2"/>
  <c r="N30" i="5" s="1"/>
  <c r="D31" i="2"/>
  <c r="D30" i="5" s="1"/>
  <c r="E31" i="2"/>
  <c r="E30" i="5" s="1"/>
  <c r="F31" i="2"/>
  <c r="F30" i="5" s="1"/>
  <c r="I32" i="2"/>
  <c r="I31" i="5" s="1"/>
  <c r="J32" i="2"/>
  <c r="J31" i="5" s="1"/>
  <c r="K32" i="2"/>
  <c r="K31" i="5" s="1"/>
  <c r="L32" i="2"/>
  <c r="L31" i="5" s="1"/>
  <c r="M32" i="2"/>
  <c r="N32" i="2"/>
  <c r="N31" i="5" s="1"/>
  <c r="D32" i="2"/>
  <c r="D31" i="5" s="1"/>
  <c r="H32" i="2"/>
  <c r="H31" i="5" s="1"/>
  <c r="E32" i="2"/>
  <c r="E31" i="5" s="1"/>
  <c r="F32" i="2"/>
  <c r="F31" i="5" s="1"/>
  <c r="G32" i="2"/>
  <c r="G31" i="5" s="1"/>
  <c r="C32" i="6"/>
  <c r="D32" i="5"/>
  <c r="I32" i="4"/>
  <c r="E64" i="7"/>
  <c r="D18" i="6"/>
  <c r="E18" i="6"/>
  <c r="F18" i="6"/>
  <c r="G18" i="6"/>
  <c r="H18" i="6"/>
  <c r="I18" i="6"/>
  <c r="J18" i="6"/>
  <c r="K18" i="6"/>
  <c r="L18" i="6"/>
  <c r="M18" i="6"/>
  <c r="N18" i="6"/>
  <c r="D19" i="6"/>
  <c r="E19" i="6"/>
  <c r="F19" i="6"/>
  <c r="G19" i="6"/>
  <c r="H19" i="6"/>
  <c r="I19" i="6"/>
  <c r="J19" i="6"/>
  <c r="K19" i="6"/>
  <c r="L19" i="6"/>
  <c r="M19" i="6"/>
  <c r="N19" i="6"/>
  <c r="D20" i="6"/>
  <c r="E20" i="6"/>
  <c r="F20" i="6"/>
  <c r="G20" i="6"/>
  <c r="H20" i="6"/>
  <c r="I20" i="6"/>
  <c r="J20" i="6"/>
  <c r="K20" i="6"/>
  <c r="L20" i="6"/>
  <c r="M20" i="6"/>
  <c r="N20" i="6"/>
  <c r="D21" i="6"/>
  <c r="E21" i="6"/>
  <c r="F21" i="6"/>
  <c r="G21" i="6"/>
  <c r="H21" i="6"/>
  <c r="I21" i="6"/>
  <c r="J21" i="6"/>
  <c r="K21" i="6"/>
  <c r="L21" i="6"/>
  <c r="M21" i="6"/>
  <c r="N21" i="6"/>
  <c r="D22" i="6"/>
  <c r="E22" i="6"/>
  <c r="F22" i="6"/>
  <c r="G22" i="6"/>
  <c r="H22" i="6"/>
  <c r="I22" i="6"/>
  <c r="J22" i="6"/>
  <c r="K22" i="6"/>
  <c r="L22" i="6"/>
  <c r="M22" i="6"/>
  <c r="N22" i="6"/>
  <c r="D23" i="6"/>
  <c r="E23" i="6"/>
  <c r="F23" i="6"/>
  <c r="G23" i="6"/>
  <c r="H23" i="6"/>
  <c r="I23" i="6"/>
  <c r="J23" i="6"/>
  <c r="K23" i="6"/>
  <c r="L23" i="6"/>
  <c r="M23" i="6"/>
  <c r="N23" i="6"/>
  <c r="D24" i="6"/>
  <c r="E24" i="6"/>
  <c r="F24" i="6"/>
  <c r="G24" i="6"/>
  <c r="H24" i="6"/>
  <c r="I24" i="6"/>
  <c r="J24" i="6"/>
  <c r="K24" i="6"/>
  <c r="L24" i="6"/>
  <c r="M24" i="6"/>
  <c r="N24" i="6"/>
  <c r="D25" i="6"/>
  <c r="E25" i="6"/>
  <c r="D30" i="6"/>
  <c r="M30" i="6"/>
  <c r="D31" i="6"/>
  <c r="G31" i="6"/>
  <c r="C27" i="6"/>
  <c r="C28" i="6"/>
  <c r="C29" i="6"/>
  <c r="C30" i="6"/>
  <c r="C31" i="6"/>
  <c r="C26" i="6"/>
  <c r="C19" i="6"/>
  <c r="C20" i="6"/>
  <c r="C21" i="6"/>
  <c r="C22" i="6"/>
  <c r="C23" i="6"/>
  <c r="C24" i="6"/>
  <c r="C25" i="6"/>
  <c r="C18" i="6"/>
  <c r="D18" i="5"/>
  <c r="E18" i="5"/>
  <c r="F18" i="5"/>
  <c r="G18" i="5"/>
  <c r="H18" i="5"/>
  <c r="I18" i="5"/>
  <c r="J18" i="5"/>
  <c r="K18" i="5"/>
  <c r="L18" i="5"/>
  <c r="M18" i="5"/>
  <c r="N18" i="5"/>
  <c r="D19" i="5"/>
  <c r="E19" i="5"/>
  <c r="F19" i="5"/>
  <c r="G19" i="5"/>
  <c r="H19" i="5"/>
  <c r="I19" i="5"/>
  <c r="J19" i="5"/>
  <c r="K19" i="5"/>
  <c r="L19" i="5"/>
  <c r="M19" i="5"/>
  <c r="N19" i="5"/>
  <c r="D20" i="5"/>
  <c r="E20" i="5"/>
  <c r="F20" i="5"/>
  <c r="G20" i="5"/>
  <c r="H20" i="5"/>
  <c r="I20" i="5"/>
  <c r="J20" i="5"/>
  <c r="K20" i="5"/>
  <c r="L20" i="5"/>
  <c r="M20" i="5"/>
  <c r="N20" i="5"/>
  <c r="D21" i="5"/>
  <c r="E21" i="5"/>
  <c r="F21" i="5"/>
  <c r="G21" i="5"/>
  <c r="H21" i="5"/>
  <c r="I21" i="5"/>
  <c r="J21" i="5"/>
  <c r="K21" i="5"/>
  <c r="L21" i="5"/>
  <c r="M21" i="5"/>
  <c r="N21" i="5"/>
  <c r="D22" i="5"/>
  <c r="E22" i="5"/>
  <c r="F22" i="5"/>
  <c r="G22" i="5"/>
  <c r="H22" i="5"/>
  <c r="I22" i="5"/>
  <c r="J22" i="5"/>
  <c r="K22" i="5"/>
  <c r="L22" i="5"/>
  <c r="M22" i="5"/>
  <c r="N22" i="5"/>
  <c r="D23" i="5"/>
  <c r="E23" i="5"/>
  <c r="F23" i="5"/>
  <c r="G23" i="5"/>
  <c r="H23" i="5"/>
  <c r="I23" i="5"/>
  <c r="J23" i="5"/>
  <c r="K23" i="5"/>
  <c r="L23" i="5"/>
  <c r="M23" i="5"/>
  <c r="N23" i="5"/>
  <c r="D24" i="5"/>
  <c r="E24" i="5"/>
  <c r="F24" i="5"/>
  <c r="G24" i="5"/>
  <c r="H24" i="5"/>
  <c r="I24" i="5"/>
  <c r="J24" i="5"/>
  <c r="K24" i="5"/>
  <c r="L24" i="5"/>
  <c r="M24" i="5"/>
  <c r="N24" i="5"/>
  <c r="D25" i="5"/>
  <c r="E25" i="5"/>
  <c r="E26" i="5"/>
  <c r="F26" i="5"/>
  <c r="G26" i="5"/>
  <c r="H26" i="5"/>
  <c r="I26" i="5"/>
  <c r="J26" i="5"/>
  <c r="K26" i="5"/>
  <c r="L26" i="5"/>
  <c r="M26" i="5"/>
  <c r="N26" i="5"/>
  <c r="D27" i="5"/>
  <c r="E27" i="5"/>
  <c r="F27" i="5"/>
  <c r="G27" i="5"/>
  <c r="H27" i="5"/>
  <c r="I27" i="5"/>
  <c r="J27" i="5"/>
  <c r="K27" i="5"/>
  <c r="L27" i="5"/>
  <c r="M27" i="5"/>
  <c r="N27" i="5"/>
  <c r="D28" i="5"/>
  <c r="E28" i="5"/>
  <c r="F28" i="5"/>
  <c r="G28" i="5"/>
  <c r="H28" i="5"/>
  <c r="I28" i="5"/>
  <c r="J28" i="5"/>
  <c r="K28" i="5"/>
  <c r="L28" i="5"/>
  <c r="M28" i="5"/>
  <c r="N28" i="5"/>
  <c r="D29" i="5"/>
  <c r="E29" i="5"/>
  <c r="F29" i="5"/>
  <c r="G29" i="5"/>
  <c r="H29" i="5"/>
  <c r="I29" i="5"/>
  <c r="J29" i="5"/>
  <c r="K29" i="5"/>
  <c r="L29" i="5"/>
  <c r="M29" i="5"/>
  <c r="N29" i="5"/>
  <c r="J30" i="5"/>
  <c r="M31" i="5"/>
  <c r="C27" i="5"/>
  <c r="C28" i="5"/>
  <c r="C29" i="5"/>
  <c r="C30" i="5"/>
  <c r="C31" i="5"/>
  <c r="C26" i="5"/>
  <c r="D26" i="5" s="1"/>
  <c r="C19" i="5"/>
  <c r="C20" i="5"/>
  <c r="C21" i="5"/>
  <c r="C22" i="5"/>
  <c r="C23" i="5"/>
  <c r="C24" i="5"/>
  <c r="C25" i="5"/>
  <c r="C18" i="5"/>
  <c r="D26" i="4"/>
  <c r="E26" i="4"/>
  <c r="F26" i="4"/>
  <c r="G26" i="4"/>
  <c r="H26" i="4"/>
  <c r="I26" i="4"/>
  <c r="J26" i="4"/>
  <c r="K26" i="4"/>
  <c r="L26" i="4"/>
  <c r="M26" i="4"/>
  <c r="N26" i="4"/>
  <c r="D27" i="4"/>
  <c r="E27" i="4"/>
  <c r="F27" i="4"/>
  <c r="G27" i="4"/>
  <c r="H27" i="4"/>
  <c r="I27" i="4"/>
  <c r="J27" i="4"/>
  <c r="K27" i="4"/>
  <c r="L27" i="4"/>
  <c r="M27" i="4"/>
  <c r="N27" i="4"/>
  <c r="D28" i="4"/>
  <c r="E28" i="4"/>
  <c r="F28" i="4"/>
  <c r="G28" i="4"/>
  <c r="H28" i="4"/>
  <c r="I28" i="4"/>
  <c r="J28" i="4"/>
  <c r="K28" i="4"/>
  <c r="L28" i="4"/>
  <c r="M28" i="4"/>
  <c r="N28" i="4"/>
  <c r="D29" i="4"/>
  <c r="E29" i="4"/>
  <c r="F29" i="4"/>
  <c r="G29" i="4"/>
  <c r="H29" i="4"/>
  <c r="I29" i="4"/>
  <c r="J29" i="4"/>
  <c r="K29" i="4"/>
  <c r="L29" i="4"/>
  <c r="M29" i="4"/>
  <c r="N29" i="4"/>
  <c r="D30" i="4"/>
  <c r="E30" i="4"/>
  <c r="F30" i="4"/>
  <c r="G30" i="4"/>
  <c r="H30" i="4"/>
  <c r="I30" i="4"/>
  <c r="J30" i="4"/>
  <c r="K30" i="4"/>
  <c r="L30" i="4"/>
  <c r="M30" i="4"/>
  <c r="N30" i="4"/>
  <c r="D31" i="4"/>
  <c r="E31" i="4"/>
  <c r="F31" i="4"/>
  <c r="G31" i="4"/>
  <c r="H31" i="4"/>
  <c r="I31" i="4"/>
  <c r="J31" i="4"/>
  <c r="K31" i="4"/>
  <c r="L31" i="4"/>
  <c r="M31" i="4"/>
  <c r="N31" i="4"/>
  <c r="C27" i="4"/>
  <c r="C28" i="4"/>
  <c r="C29" i="4"/>
  <c r="C30" i="4"/>
  <c r="C31" i="4"/>
  <c r="C26" i="4"/>
  <c r="D18" i="4"/>
  <c r="E18" i="4"/>
  <c r="F18" i="4"/>
  <c r="G18" i="4"/>
  <c r="H18" i="4"/>
  <c r="I18" i="4"/>
  <c r="J18" i="4"/>
  <c r="K18" i="4"/>
  <c r="L18" i="4"/>
  <c r="M18" i="4"/>
  <c r="N18" i="4"/>
  <c r="D19" i="4"/>
  <c r="E19" i="4"/>
  <c r="F19" i="4"/>
  <c r="G19" i="4"/>
  <c r="H19" i="4"/>
  <c r="I19" i="4"/>
  <c r="J19" i="4"/>
  <c r="K19" i="4"/>
  <c r="L19" i="4"/>
  <c r="M19" i="4"/>
  <c r="N19" i="4"/>
  <c r="D20" i="4"/>
  <c r="E20" i="4"/>
  <c r="F20" i="4"/>
  <c r="G20" i="4"/>
  <c r="H20" i="4"/>
  <c r="I20" i="4"/>
  <c r="J20" i="4"/>
  <c r="K20" i="4"/>
  <c r="L20" i="4"/>
  <c r="M20" i="4"/>
  <c r="N20" i="4"/>
  <c r="D21" i="4"/>
  <c r="E21" i="4"/>
  <c r="F21" i="4"/>
  <c r="G21" i="4"/>
  <c r="H21" i="4"/>
  <c r="I21" i="4"/>
  <c r="J21" i="4"/>
  <c r="K21" i="4"/>
  <c r="L21" i="4"/>
  <c r="M21" i="4"/>
  <c r="N21" i="4"/>
  <c r="D22" i="4"/>
  <c r="E22" i="4"/>
  <c r="F22" i="4"/>
  <c r="G22" i="4"/>
  <c r="H22" i="4"/>
  <c r="I22" i="4"/>
  <c r="J22" i="4"/>
  <c r="K22" i="4"/>
  <c r="L22" i="4"/>
  <c r="M22" i="4"/>
  <c r="N22" i="4"/>
  <c r="D23" i="4"/>
  <c r="E23" i="4"/>
  <c r="F23" i="4"/>
  <c r="G23" i="4"/>
  <c r="H23" i="4"/>
  <c r="I23" i="4"/>
  <c r="J23" i="4"/>
  <c r="K23" i="4"/>
  <c r="L23" i="4"/>
  <c r="M23" i="4"/>
  <c r="N23" i="4"/>
  <c r="D24" i="4"/>
  <c r="E24" i="4"/>
  <c r="F24" i="4"/>
  <c r="G24" i="4"/>
  <c r="H24" i="4"/>
  <c r="I24" i="4"/>
  <c r="J24" i="4"/>
  <c r="K24" i="4"/>
  <c r="L24" i="4"/>
  <c r="M24" i="4"/>
  <c r="N24" i="4"/>
  <c r="D25" i="4"/>
  <c r="E25" i="4"/>
  <c r="C24" i="4"/>
  <c r="C25" i="4"/>
  <c r="C19" i="4"/>
  <c r="C20" i="4"/>
  <c r="C21" i="4"/>
  <c r="C22" i="4"/>
  <c r="C23" i="4"/>
  <c r="C18" i="4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30" i="6"/>
  <c r="B31" i="6"/>
  <c r="B27" i="6"/>
  <c r="B28" i="6"/>
  <c r="B29" i="6"/>
  <c r="B26" i="6"/>
  <c r="B24" i="6"/>
  <c r="B25" i="6"/>
  <c r="B19" i="6"/>
  <c r="B20" i="6"/>
  <c r="B21" i="6"/>
  <c r="B22" i="6"/>
  <c r="B23" i="6"/>
  <c r="B18" i="6"/>
  <c r="B26" i="4"/>
  <c r="B25" i="4"/>
  <c r="B19" i="4"/>
  <c r="B20" i="4"/>
  <c r="B21" i="4"/>
  <c r="B22" i="4"/>
  <c r="B23" i="4"/>
  <c r="B24" i="4"/>
  <c r="B18" i="4"/>
  <c r="D34" i="5" l="1"/>
  <c r="E34" i="4"/>
  <c r="C34" i="4"/>
  <c r="C34" i="6"/>
  <c r="D34" i="4"/>
  <c r="C34" i="5"/>
  <c r="G12" i="7"/>
  <c r="C10" i="3" s="1"/>
  <c r="L10" i="3" s="1"/>
  <c r="L10" i="5" s="1"/>
  <c r="G13" i="7"/>
  <c r="C11" i="3" s="1"/>
  <c r="G11" i="7"/>
  <c r="C9" i="3" s="1"/>
  <c r="G9" i="3" s="1"/>
  <c r="G12" i="2"/>
  <c r="F13" i="2"/>
  <c r="I15" i="3"/>
  <c r="L15" i="3"/>
  <c r="M15" i="3"/>
  <c r="D15" i="3"/>
  <c r="J15" i="3"/>
  <c r="K15" i="3"/>
  <c r="N15" i="3"/>
  <c r="N11" i="5" s="1"/>
  <c r="H15" i="3"/>
  <c r="E15" i="3"/>
  <c r="F15" i="3"/>
  <c r="G15" i="3"/>
  <c r="L16" i="3"/>
  <c r="M16" i="3"/>
  <c r="F16" i="3"/>
  <c r="G16" i="3"/>
  <c r="D16" i="3"/>
  <c r="H16" i="3"/>
  <c r="I16" i="3"/>
  <c r="J16" i="3"/>
  <c r="K16" i="3"/>
  <c r="N16" i="3"/>
  <c r="N11" i="6" s="1"/>
  <c r="E16" i="3"/>
  <c r="F25" i="4"/>
  <c r="F34" i="4" s="1"/>
  <c r="F25" i="6"/>
  <c r="J19" i="3"/>
  <c r="J12" i="4" s="1"/>
  <c r="F20" i="3"/>
  <c r="F12" i="5" s="1"/>
  <c r="J20" i="3"/>
  <c r="J12" i="5" s="1"/>
  <c r="K20" i="3"/>
  <c r="K12" i="5" s="1"/>
  <c r="H20" i="3"/>
  <c r="H12" i="5" s="1"/>
  <c r="L20" i="3"/>
  <c r="L12" i="5" s="1"/>
  <c r="M20" i="3"/>
  <c r="M12" i="5" s="1"/>
  <c r="E20" i="3"/>
  <c r="E12" i="5" s="1"/>
  <c r="G20" i="3"/>
  <c r="G12" i="5" s="1"/>
  <c r="I20" i="3"/>
  <c r="I12" i="5" s="1"/>
  <c r="N20" i="3"/>
  <c r="N12" i="5" s="1"/>
  <c r="D20" i="3"/>
  <c r="D12" i="5" s="1"/>
  <c r="F21" i="3"/>
  <c r="F12" i="6" s="1"/>
  <c r="I21" i="3"/>
  <c r="I12" i="6" s="1"/>
  <c r="J21" i="3"/>
  <c r="J12" i="6" s="1"/>
  <c r="L21" i="3"/>
  <c r="L12" i="6" s="1"/>
  <c r="M21" i="3"/>
  <c r="M12" i="6" s="1"/>
  <c r="H21" i="3"/>
  <c r="H12" i="6" s="1"/>
  <c r="K21" i="3"/>
  <c r="K12" i="6" s="1"/>
  <c r="N21" i="3"/>
  <c r="N12" i="6" s="1"/>
  <c r="D21" i="3"/>
  <c r="D12" i="6" s="1"/>
  <c r="E21" i="3"/>
  <c r="E12" i="6" s="1"/>
  <c r="G21" i="3"/>
  <c r="G12" i="6" s="1"/>
  <c r="C12" i="4"/>
  <c r="C12" i="5"/>
  <c r="C12" i="6"/>
  <c r="F19" i="3"/>
  <c r="F12" i="4" s="1"/>
  <c r="M19" i="3"/>
  <c r="M12" i="4" s="1"/>
  <c r="L19" i="3"/>
  <c r="L12" i="4" s="1"/>
  <c r="K19" i="3"/>
  <c r="K12" i="4" s="1"/>
  <c r="I19" i="3"/>
  <c r="I12" i="4" s="1"/>
  <c r="E19" i="3"/>
  <c r="E12" i="4" s="1"/>
  <c r="D19" i="3"/>
  <c r="D12" i="4" s="1"/>
  <c r="H19" i="3"/>
  <c r="H12" i="4" s="1"/>
  <c r="G19" i="3"/>
  <c r="G12" i="4" s="1"/>
  <c r="E14" i="3"/>
  <c r="F14" i="3"/>
  <c r="G14" i="3"/>
  <c r="H14" i="3"/>
  <c r="I14" i="3"/>
  <c r="J14" i="3"/>
  <c r="J11" i="4" s="1"/>
  <c r="K14" i="3"/>
  <c r="L14" i="3"/>
  <c r="N14" i="3"/>
  <c r="N11" i="4" s="1"/>
  <c r="M14" i="3"/>
  <c r="D32" i="6"/>
  <c r="D34" i="6" s="1"/>
  <c r="E32" i="5"/>
  <c r="E34" i="5" s="1"/>
  <c r="C11" i="5"/>
  <c r="C11" i="6"/>
  <c r="C11" i="4"/>
  <c r="J32" i="4"/>
  <c r="C9" i="4" l="1"/>
  <c r="C10" i="5"/>
  <c r="C9" i="5" s="1"/>
  <c r="H10" i="3"/>
  <c r="H10" i="5" s="1"/>
  <c r="M10" i="3"/>
  <c r="M10" i="5" s="1"/>
  <c r="N10" i="3"/>
  <c r="N10" i="5" s="1"/>
  <c r="N9" i="5" s="1"/>
  <c r="J10" i="3"/>
  <c r="J10" i="5" s="1"/>
  <c r="C10" i="4"/>
  <c r="H9" i="3"/>
  <c r="D9" i="3"/>
  <c r="D10" i="4" s="1"/>
  <c r="D10" i="3"/>
  <c r="D10" i="5" s="1"/>
  <c r="I10" i="3"/>
  <c r="I10" i="5" s="1"/>
  <c r="E10" i="3"/>
  <c r="E10" i="5" s="1"/>
  <c r="M11" i="3"/>
  <c r="M10" i="6" s="1"/>
  <c r="J11" i="3"/>
  <c r="J10" i="6" s="1"/>
  <c r="D11" i="3"/>
  <c r="D10" i="6" s="1"/>
  <c r="C10" i="6"/>
  <c r="C9" i="6" s="1"/>
  <c r="C15" i="6" s="1"/>
  <c r="C36" i="6" s="1"/>
  <c r="L11" i="3"/>
  <c r="L10" i="6" s="1"/>
  <c r="K11" i="3"/>
  <c r="K10" i="6" s="1"/>
  <c r="F11" i="3"/>
  <c r="F10" i="6" s="1"/>
  <c r="E11" i="3"/>
  <c r="E10" i="6" s="1"/>
  <c r="I11" i="3"/>
  <c r="I10" i="6" s="1"/>
  <c r="H11" i="3"/>
  <c r="H10" i="6" s="1"/>
  <c r="N11" i="3"/>
  <c r="N10" i="6" s="1"/>
  <c r="N9" i="6" s="1"/>
  <c r="N15" i="6" s="1"/>
  <c r="G11" i="3"/>
  <c r="G10" i="6" s="1"/>
  <c r="I9" i="3"/>
  <c r="J9" i="3"/>
  <c r="F10" i="3"/>
  <c r="F10" i="5" s="1"/>
  <c r="F9" i="3"/>
  <c r="L9" i="3"/>
  <c r="E9" i="3"/>
  <c r="G10" i="3"/>
  <c r="G10" i="5" s="1"/>
  <c r="M9" i="3"/>
  <c r="N9" i="3"/>
  <c r="K10" i="3"/>
  <c r="K10" i="5" s="1"/>
  <c r="K9" i="3"/>
  <c r="H12" i="2"/>
  <c r="G13" i="2"/>
  <c r="G25" i="5"/>
  <c r="G25" i="4"/>
  <c r="G34" i="4" s="1"/>
  <c r="G25" i="6"/>
  <c r="G11" i="6"/>
  <c r="L11" i="6"/>
  <c r="L11" i="4"/>
  <c r="M11" i="4"/>
  <c r="E11" i="4"/>
  <c r="H11" i="6"/>
  <c r="H11" i="5"/>
  <c r="D11" i="6"/>
  <c r="M11" i="5"/>
  <c r="G11" i="4"/>
  <c r="I11" i="5"/>
  <c r="F11" i="5"/>
  <c r="E11" i="6"/>
  <c r="J11" i="6"/>
  <c r="I11" i="6"/>
  <c r="I11" i="4"/>
  <c r="K11" i="4"/>
  <c r="K11" i="5"/>
  <c r="G11" i="5"/>
  <c r="J11" i="5"/>
  <c r="D11" i="4"/>
  <c r="H11" i="4"/>
  <c r="L11" i="5"/>
  <c r="L9" i="5" s="1"/>
  <c r="F11" i="4"/>
  <c r="D11" i="5"/>
  <c r="F11" i="6"/>
  <c r="M11" i="6"/>
  <c r="K11" i="6"/>
  <c r="E11" i="5"/>
  <c r="E32" i="6"/>
  <c r="E34" i="6" s="1"/>
  <c r="F32" i="5"/>
  <c r="F34" i="5" s="1"/>
  <c r="K32" i="4"/>
  <c r="J9" i="6" l="1"/>
  <c r="J15" i="6" s="1"/>
  <c r="J9" i="5"/>
  <c r="J15" i="5" s="1"/>
  <c r="D9" i="5"/>
  <c r="D15" i="5" s="1"/>
  <c r="D36" i="5" s="1"/>
  <c r="K9" i="6"/>
  <c r="K15" i="6" s="1"/>
  <c r="L9" i="6"/>
  <c r="L15" i="6" s="1"/>
  <c r="E9" i="5"/>
  <c r="E15" i="5" s="1"/>
  <c r="E36" i="5" s="1"/>
  <c r="M9" i="5"/>
  <c r="M15" i="5" s="1"/>
  <c r="H9" i="5"/>
  <c r="H15" i="5" s="1"/>
  <c r="M9" i="6"/>
  <c r="M15" i="6" s="1"/>
  <c r="F9" i="6"/>
  <c r="F15" i="6" s="1"/>
  <c r="F9" i="5"/>
  <c r="F15" i="5" s="1"/>
  <c r="F36" i="5" s="1"/>
  <c r="I9" i="5"/>
  <c r="I15" i="5" s="1"/>
  <c r="I9" i="6"/>
  <c r="I15" i="6" s="1"/>
  <c r="G9" i="6"/>
  <c r="G15" i="6" s="1"/>
  <c r="D9" i="6"/>
  <c r="D15" i="6" s="1"/>
  <c r="D36" i="6" s="1"/>
  <c r="E9" i="6"/>
  <c r="E15" i="6" s="1"/>
  <c r="E36" i="6" s="1"/>
  <c r="K9" i="5"/>
  <c r="K15" i="5" s="1"/>
  <c r="H9" i="6"/>
  <c r="H15" i="6" s="1"/>
  <c r="G9" i="5"/>
  <c r="G15" i="5" s="1"/>
  <c r="I12" i="2"/>
  <c r="H13" i="2"/>
  <c r="H25" i="5"/>
  <c r="H25" i="4"/>
  <c r="H34" i="4" s="1"/>
  <c r="H25" i="6"/>
  <c r="C38" i="6"/>
  <c r="C15" i="4"/>
  <c r="C38" i="4" s="1"/>
  <c r="N15" i="5"/>
  <c r="L15" i="5"/>
  <c r="C15" i="5"/>
  <c r="C38" i="5" s="1"/>
  <c r="D9" i="4"/>
  <c r="E10" i="4"/>
  <c r="E9" i="4" s="1"/>
  <c r="F32" i="6"/>
  <c r="F34" i="6" s="1"/>
  <c r="G32" i="5"/>
  <c r="G34" i="5" s="1"/>
  <c r="L32" i="4"/>
  <c r="F36" i="6" l="1"/>
  <c r="G36" i="5"/>
  <c r="J12" i="2"/>
  <c r="I13" i="2"/>
  <c r="I25" i="4"/>
  <c r="I34" i="4" s="1"/>
  <c r="I25" i="5"/>
  <c r="I25" i="6"/>
  <c r="D38" i="6"/>
  <c r="E38" i="6" s="1"/>
  <c r="C36" i="5"/>
  <c r="D38" i="5"/>
  <c r="E38" i="5" s="1"/>
  <c r="F38" i="5" s="1"/>
  <c r="D15" i="4"/>
  <c r="D36" i="4" s="1"/>
  <c r="D38" i="4" s="1"/>
  <c r="C36" i="4"/>
  <c r="E15" i="4"/>
  <c r="E36" i="4" s="1"/>
  <c r="F10" i="4"/>
  <c r="F9" i="4" s="1"/>
  <c r="G32" i="6"/>
  <c r="G34" i="6" s="1"/>
  <c r="G36" i="6" s="1"/>
  <c r="H32" i="5"/>
  <c r="H34" i="5" s="1"/>
  <c r="H36" i="5" s="1"/>
  <c r="M32" i="4"/>
  <c r="N32" i="4"/>
  <c r="G38" i="5" l="1"/>
  <c r="H38" i="5" s="1"/>
  <c r="F38" i="6"/>
  <c r="G38" i="6" s="1"/>
  <c r="K12" i="2"/>
  <c r="J13" i="2"/>
  <c r="J25" i="5"/>
  <c r="J25" i="6"/>
  <c r="J25" i="4"/>
  <c r="J34" i="4" s="1"/>
  <c r="E38" i="4"/>
  <c r="F15" i="4"/>
  <c r="F36" i="4" s="1"/>
  <c r="G10" i="4"/>
  <c r="G9" i="4" s="1"/>
  <c r="H32" i="6"/>
  <c r="H34" i="6" s="1"/>
  <c r="H36" i="6" s="1"/>
  <c r="I32" i="5"/>
  <c r="I34" i="5" s="1"/>
  <c r="I36" i="5" s="1"/>
  <c r="H38" i="6" l="1"/>
  <c r="I38" i="5"/>
  <c r="L12" i="2"/>
  <c r="K13" i="2"/>
  <c r="K25" i="5"/>
  <c r="K25" i="6"/>
  <c r="K25" i="4"/>
  <c r="K34" i="4" s="1"/>
  <c r="F38" i="4"/>
  <c r="G15" i="4"/>
  <c r="G36" i="4" s="1"/>
  <c r="H10" i="4"/>
  <c r="H9" i="4" s="1"/>
  <c r="I32" i="6"/>
  <c r="I34" i="6" s="1"/>
  <c r="I36" i="6" s="1"/>
  <c r="J32" i="5"/>
  <c r="J34" i="5" s="1"/>
  <c r="J36" i="5" s="1"/>
  <c r="I38" i="6" l="1"/>
  <c r="J38" i="5"/>
  <c r="M12" i="2"/>
  <c r="L13" i="2"/>
  <c r="L25" i="5"/>
  <c r="L25" i="6"/>
  <c r="L25" i="4"/>
  <c r="L34" i="4" s="1"/>
  <c r="G38" i="4"/>
  <c r="H15" i="4"/>
  <c r="H36" i="4" s="1"/>
  <c r="I10" i="4"/>
  <c r="I9" i="4" s="1"/>
  <c r="J32" i="6"/>
  <c r="J34" i="6" s="1"/>
  <c r="J36" i="6" s="1"/>
  <c r="K32" i="5"/>
  <c r="K34" i="5" s="1"/>
  <c r="K36" i="5" s="1"/>
  <c r="J38" i="6" l="1"/>
  <c r="K38" i="5"/>
  <c r="N12" i="2"/>
  <c r="M13" i="2"/>
  <c r="M25" i="6"/>
  <c r="M25" i="5"/>
  <c r="M25" i="4"/>
  <c r="M34" i="4" s="1"/>
  <c r="H38" i="4"/>
  <c r="I15" i="4"/>
  <c r="I36" i="4" s="1"/>
  <c r="J10" i="4"/>
  <c r="J9" i="4" s="1"/>
  <c r="J15" i="4" s="1"/>
  <c r="K32" i="6"/>
  <c r="K34" i="6" s="1"/>
  <c r="K36" i="6" s="1"/>
  <c r="L32" i="5"/>
  <c r="L34" i="5" s="1"/>
  <c r="L36" i="5" s="1"/>
  <c r="K38" i="6" l="1"/>
  <c r="L38" i="5"/>
  <c r="N13" i="2"/>
  <c r="N25" i="6"/>
  <c r="N25" i="4"/>
  <c r="N34" i="4" s="1"/>
  <c r="N25" i="5"/>
  <c r="I38" i="4"/>
  <c r="J36" i="4"/>
  <c r="K10" i="4"/>
  <c r="K9" i="4" s="1"/>
  <c r="L32" i="6"/>
  <c r="L34" i="6" s="1"/>
  <c r="L36" i="6" s="1"/>
  <c r="M32" i="5"/>
  <c r="M34" i="5" s="1"/>
  <c r="M36" i="5" s="1"/>
  <c r="N32" i="5"/>
  <c r="L38" i="6" l="1"/>
  <c r="M38" i="5"/>
  <c r="N34" i="5"/>
  <c r="N36" i="5" s="1"/>
  <c r="J38" i="4"/>
  <c r="K15" i="4"/>
  <c r="K36" i="4" s="1"/>
  <c r="L10" i="4"/>
  <c r="L9" i="4" s="1"/>
  <c r="N32" i="6"/>
  <c r="N34" i="6" s="1"/>
  <c r="N36" i="6" s="1"/>
  <c r="M32" i="6"/>
  <c r="M34" i="6" s="1"/>
  <c r="M36" i="6" s="1"/>
  <c r="M38" i="6" l="1"/>
  <c r="N38" i="6" s="1"/>
  <c r="N38" i="5"/>
  <c r="K38" i="4"/>
  <c r="L15" i="4"/>
  <c r="L36" i="4" s="1"/>
  <c r="N10" i="4"/>
  <c r="N9" i="4" s="1"/>
  <c r="M10" i="4"/>
  <c r="M9" i="4" s="1"/>
  <c r="L38" i="4" l="1"/>
  <c r="M15" i="4"/>
  <c r="M36" i="4" s="1"/>
  <c r="N15" i="4"/>
  <c r="N36" i="4" s="1"/>
  <c r="M38" i="4" l="1"/>
  <c r="N38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tc={BB4BEB55-670A-4C56-A0B9-C16BCC7E0CC3}</author>
    <author>Coral</author>
  </authors>
  <commentList>
    <comment ref="G3" authorId="0" shapeId="0" xr:uid="{BB4BEB55-670A-4C56-A0B9-C16BCC7E0CC3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En esta celda divide el total del costo fijo entre el numero de productos que tienes calculados
</t>
      </text>
    </comment>
    <comment ref="I3" authorId="1" shapeId="0" xr:uid="{0D5615AF-0BA0-4E08-96C1-6CE7F75F98B0}">
      <text>
        <r>
          <rPr>
            <b/>
            <sz val="9"/>
            <color indexed="81"/>
            <rFont val="Tahoma"/>
            <charset val="1"/>
          </rPr>
          <t>Coral:</t>
        </r>
        <r>
          <rPr>
            <sz val="9"/>
            <color indexed="81"/>
            <rFont val="Tahoma"/>
            <charset val="1"/>
          </rPr>
          <t xml:space="preserve">
En esta celda divide el total del costo fijo entre el numero de productos que tienes calculados</t>
        </r>
      </text>
    </comment>
    <comment ref="K3" authorId="1" shapeId="0" xr:uid="{34BAF2BD-608F-45E1-A41F-8C50276AD01C}">
      <text>
        <r>
          <rPr>
            <b/>
            <sz val="9"/>
            <color indexed="81"/>
            <rFont val="Tahoma"/>
            <charset val="1"/>
          </rPr>
          <t>Coral:</t>
        </r>
        <r>
          <rPr>
            <sz val="9"/>
            <color indexed="81"/>
            <rFont val="Tahoma"/>
            <charset val="1"/>
          </rPr>
          <t xml:space="preserve">
En esta celda divide el total del costo fijo entre el numero de productos que tienes calculados</t>
        </r>
      </text>
    </comment>
  </commentList>
</comments>
</file>

<file path=xl/sharedStrings.xml><?xml version="1.0" encoding="utf-8"?>
<sst xmlns="http://schemas.openxmlformats.org/spreadsheetml/2006/main" count="337" uniqueCount="135">
  <si>
    <t>COSTOS FIJOS MENSUALES</t>
  </si>
  <si>
    <t>CONCEPTO</t>
  </si>
  <si>
    <t>COSTOS VARIABLES MENSUALES ESCENARIO OPTIMISTA</t>
  </si>
  <si>
    <t>COSTOS VARIABLES MENSUALES ESCENARIO CONSERVADOR</t>
  </si>
  <si>
    <t>COSTOS VARIABLES MENSUALES ESCENARIO PESIMISTA</t>
  </si>
  <si>
    <t>Captura los conceptos de ingresos y las cantidades para cada mes en los siguientes rubros:</t>
  </si>
  <si>
    <t>ESCENARIO OPTIMISTA</t>
  </si>
  <si>
    <t>ESCENARIO CONSERVADOR</t>
  </si>
  <si>
    <t>ESCENARIO PESIMISTA</t>
  </si>
  <si>
    <t>OTROS INGRESOS</t>
  </si>
  <si>
    <t>NOMBRE DEL NEGOCIO</t>
  </si>
  <si>
    <t>Primer año de operación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</si>
  <si>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</si>
  <si>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</si>
  <si>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</si>
  <si>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</si>
  <si>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</si>
  <si>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</si>
  <si>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</si>
  <si>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</si>
  <si>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</si>
  <si>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</si>
  <si>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</si>
  <si>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</si>
  <si>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Ingresos (Pesos)</t>
  </si>
  <si>
    <t>Ingresos por Ventas</t>
  </si>
  <si>
    <t>Otros ingresos</t>
  </si>
  <si>
    <t>Total Ingresos (Pesos)</t>
  </si>
  <si>
    <t>Egresos (Pesos)</t>
  </si>
  <si>
    <t xml:space="preserve">Total Egresos </t>
  </si>
  <si>
    <t xml:space="preserve">Saldo de efectivo disponible </t>
  </si>
  <si>
    <t>Saldo final</t>
  </si>
  <si>
    <t>Producto 1</t>
  </si>
  <si>
    <t>Producto 2</t>
  </si>
  <si>
    <t>Producto 3</t>
  </si>
  <si>
    <t>Costos Fijos y Varibles: Proyecto:</t>
  </si>
  <si>
    <t>Suministros: Agua, calefacción, teléfono, electricidad. Alquiler: Local, oficina, entre otros</t>
  </si>
  <si>
    <t>EJEMPLO</t>
  </si>
  <si>
    <t>Membresias</t>
  </si>
  <si>
    <t xml:space="preserve">Pago de publicidad </t>
  </si>
  <si>
    <t>TOTAL</t>
  </si>
  <si>
    <t>Son aquellos que deberás pagar para producir tus productos o prestar tus servicios. Mientras mayor sea el volumen de tu producción, más costos variables deberás pagar.</t>
  </si>
  <si>
    <t>COSTOS VARIABLES</t>
  </si>
  <si>
    <r>
      <rPr>
        <b/>
        <sz val="10"/>
        <color rgb="FF333333"/>
        <rFont val="Open Sans"/>
        <family val="2"/>
      </rPr>
      <t>Costos de distribución</t>
    </r>
    <r>
      <rPr>
        <sz val="10"/>
        <color rgb="FF333333"/>
        <rFont val="Open Sans"/>
        <family val="2"/>
      </rPr>
      <t>, que tienen que ver con cuanto cuesta hacer llegar el producto o servicio al cliente, (viáticos, gasolina, fletes, paqueteria) que cambian de acuerdo con el nivel de ventas</t>
    </r>
  </si>
  <si>
    <r>
      <rPr>
        <b/>
        <sz val="10"/>
        <color rgb="FF333333"/>
        <rFont val="Open Sans"/>
        <family val="2"/>
      </rPr>
      <t>Comisiones por venta</t>
    </r>
    <r>
      <rPr>
        <sz val="10"/>
        <color rgb="FF333333"/>
        <rFont val="Open Sans"/>
        <family val="2"/>
      </rPr>
      <t>, cuando consideras pagar un porcentaje sobre las ventas a tu equipo, que probablemente ya tiene un sueldo base  al que se agregan las comisiones.</t>
    </r>
  </si>
  <si>
    <r>
      <rPr>
        <b/>
        <sz val="10"/>
        <color rgb="FF333333"/>
        <rFont val="Open Sans"/>
        <family val="2"/>
      </rPr>
      <t>Proveedores Externos</t>
    </r>
    <r>
      <rPr>
        <sz val="10"/>
        <color rgb="FF333333"/>
        <rFont val="Open Sans"/>
        <family val="2"/>
      </rPr>
      <t xml:space="preserve"> para la producción, cuando pagas a terceros por ciertas partes del proceso, como maquila, armado, cuando subcontratas un servicio.</t>
    </r>
  </si>
  <si>
    <r>
      <rPr>
        <b/>
        <sz val="10"/>
        <color rgb="FF333333"/>
        <rFont val="Open Sans"/>
        <family val="2"/>
      </rPr>
      <t>Mano de Obra</t>
    </r>
    <r>
      <rPr>
        <sz val="10"/>
        <color rgb="FF333333"/>
        <rFont val="Open Sans"/>
        <family val="2"/>
      </rPr>
      <t>, consideralo cuando pagas por lote, por pieza, por jornada trabajada o por proyecto</t>
    </r>
  </si>
  <si>
    <t xml:space="preserve"> GASTOS FIJOS</t>
  </si>
  <si>
    <t>otros gastos variables</t>
  </si>
  <si>
    <t>Escribe en esta columna los conceptos que apliquen a cada rubro</t>
  </si>
  <si>
    <t>PORCENTAJE DE AJUSTE POR ESCENARIO</t>
  </si>
  <si>
    <t>ESTOS COSTOS DE VENTA CORRESPONDEN A 1 SOLO PRODUCTO/SERVICIO, SI OFRECERAS MAS DE UNO, DEBES HACER EL CALCULO PARA CADA UNO</t>
  </si>
  <si>
    <t>PRODUCTO 1</t>
  </si>
  <si>
    <t xml:space="preserve">NOMBRE DEL PRODUCTO </t>
  </si>
  <si>
    <t>UNIDADES PRODUCIDAS POR MES</t>
  </si>
  <si>
    <t xml:space="preserve">COSTO UNITARIO </t>
  </si>
  <si>
    <t>PORCENTAJE DE UTILIDAD</t>
  </si>
  <si>
    <t>PRECIO DE VENTA</t>
  </si>
  <si>
    <t>ESCENARIO OPTIMISTA PROD1</t>
  </si>
  <si>
    <t>ESCENARIO CONSERVADOR PROD1</t>
  </si>
  <si>
    <t>ESCENARIO PESIMISTA PROD 1</t>
  </si>
  <si>
    <t>ESCENARIO OPTIMISTA PROD2</t>
  </si>
  <si>
    <t>ESCENARIO CONSERVADOR PROD2</t>
  </si>
  <si>
    <t>ESCENARIO PESIMISTA PROD 2</t>
  </si>
  <si>
    <t>ESCENARIO OPTIMISTA PROD3</t>
  </si>
  <si>
    <t>ESCENARIO CONSERVADOR PROD3</t>
  </si>
  <si>
    <t>ESCENARIO PESIMISTA PROD 3</t>
  </si>
  <si>
    <t>ESTIMACIÓN DE PRECIO DE VENTA PRODUCTO 1</t>
  </si>
  <si>
    <t>ESTIMACIÓN DE PRECIO DE VENTA PRODUCTO 2</t>
  </si>
  <si>
    <t>ESTIMACIÓN DE PRECIO DE VENTA PRODUCTO 3</t>
  </si>
  <si>
    <t>TOTAL COSTO VARIABLE</t>
  </si>
  <si>
    <t>PRODUCTO 3</t>
  </si>
  <si>
    <t xml:space="preserve">TOTAL COSTO </t>
  </si>
  <si>
    <t>Producto o Servicio requerido</t>
  </si>
  <si>
    <t xml:space="preserve">IVA </t>
  </si>
  <si>
    <t>Total con IVA</t>
  </si>
  <si>
    <t>Cantidad</t>
  </si>
  <si>
    <t>Nota: En la inversión inicial se coloca todo lo necesario a bienes inmuebles, equipo de computo, maquinaria, patentes, gastos de preoperativos, etc., conocido contablemente como (ACTIVO); estos elementos serán necesarios para que pueda iniciar operaciones la empresa.</t>
  </si>
  <si>
    <t>Precio Unitario</t>
  </si>
  <si>
    <t>Total</t>
  </si>
  <si>
    <t>FUENTES DE FINANCIAMIENTO</t>
  </si>
  <si>
    <t>INDICA DE DONDE PLANEAS OBTENER LOS RECURSOS NECESARIOS</t>
  </si>
  <si>
    <t>MONTO</t>
  </si>
  <si>
    <t>Familia y amigos</t>
  </si>
  <si>
    <t>Socios/inversionistas</t>
  </si>
  <si>
    <t>Credito bancario</t>
  </si>
  <si>
    <t>Proveedores</t>
  </si>
  <si>
    <t>otras Fuentes</t>
  </si>
  <si>
    <t>INVERSION INICIAL</t>
  </si>
  <si>
    <t>NIVEL DE VENTAS EN ESCENARIO OPTIMISTA</t>
  </si>
  <si>
    <t>NIVEL DE VENTAS EN ESCENARIO CONSERVADOR</t>
  </si>
  <si>
    <t>NIVEL DE VENTAS ESCENARIO PESIMISTA</t>
  </si>
  <si>
    <t>ANOTA EN ESTAS CELDAS EL PORCENTAJE DE VENTAS QUE ESTIMAS PARA CADA ESCENARIO</t>
  </si>
  <si>
    <t>VARIACIÓN MENSUAL DE COSTOS</t>
  </si>
  <si>
    <t>Ingresa en caso de que puedan generarse  ingresos adicionales  a la venta de tu produto o servicio, que no estan directamente vinculados con tu cartera de productos pero que puedes generar, como dar conferencias, capacitación, arrendamiento de maquinaria, u otros de acuerdo al rubro de tu proyecto</t>
  </si>
  <si>
    <t>VARIACIÓN MENSUAL E.OPTIMISTA</t>
  </si>
  <si>
    <t>VARIACIÓN MENSUAL E.CONSERVADOR</t>
  </si>
  <si>
    <t>VARIACIÓN MENSUAL E.PESIMISTA</t>
  </si>
  <si>
    <t>NOMBRE DEL PROYECTO</t>
  </si>
  <si>
    <r>
      <t xml:space="preserve">EN LA CELDA DE MES 1 SE TRASLADARA LA INFORMACIÓN DE LA PESTAÑA DE egresos COSTOS F Y V. haz el ajustes que pudieran aplicar en </t>
    </r>
    <r>
      <rPr>
        <b/>
        <sz val="10"/>
        <color theme="1"/>
        <rFont val="Calibri"/>
        <family val="2"/>
        <scheme val="minor"/>
      </rPr>
      <t>VARIACIÓN MENSUAL DE COSTOS</t>
    </r>
    <r>
      <rPr>
        <sz val="10"/>
        <color theme="1"/>
        <rFont val="Calibri"/>
        <family val="2"/>
        <scheme val="minor"/>
      </rPr>
      <t>, CONSIDERANDO CAMBIO EN VENTAS MES A MES</t>
    </r>
  </si>
  <si>
    <t>SALARIOS VENTAS</t>
  </si>
  <si>
    <t>PRODUCTO 2 COLOCA EL NOMBRE</t>
  </si>
  <si>
    <r>
      <t>Los costos fijos son los </t>
    </r>
    <r>
      <rPr>
        <b/>
        <sz val="10"/>
        <color rgb="FF202124"/>
        <rFont val="Arial"/>
        <family val="2"/>
      </rPr>
      <t>gastos que una empresa debe pagar independientemente de su nivel de operación</t>
    </r>
    <r>
      <rPr>
        <sz val="10"/>
        <color rgb="FF202124"/>
        <rFont val="Arial"/>
        <family val="2"/>
      </rPr>
      <t>. Es decir, aquellos costos mensuales, bimestrales o anuales que debe cumplir sin importar su número de ventas alcanzadas</t>
    </r>
  </si>
  <si>
    <r>
      <t>Salarios: Sea </t>
    </r>
    <r>
      <rPr>
        <b/>
        <sz val="10"/>
        <color rgb="FF202124"/>
        <rFont val="Calibri"/>
        <family val="2"/>
        <scheme val="minor"/>
      </rPr>
      <t>que</t>
    </r>
    <r>
      <rPr>
        <sz val="10"/>
        <color rgb="FF202124"/>
        <rFont val="Calibri"/>
        <family val="2"/>
        <scheme val="minor"/>
      </rPr>
      <t> tu local abra, el sueldo de tus empleados los tienes </t>
    </r>
    <r>
      <rPr>
        <b/>
        <sz val="10"/>
        <color rgb="FF202124"/>
        <rFont val="Calibri"/>
        <family val="2"/>
        <scheme val="minor"/>
      </rPr>
      <t>que</t>
    </r>
    <r>
      <rPr>
        <sz val="10"/>
        <color rgb="FF202124"/>
        <rFont val="Calibri"/>
        <family val="2"/>
        <scheme val="minor"/>
      </rPr>
      <t> pagar</t>
    </r>
  </si>
  <si>
    <r>
      <t xml:space="preserve">Escenario optimista, </t>
    </r>
    <r>
      <rPr>
        <sz val="10"/>
        <color theme="1"/>
        <rFont val="Calibri"/>
        <family val="2"/>
        <scheme val="minor"/>
      </rPr>
      <t>consideralo así cuando vendes todo lo que tienes capacidad de producir o incluso un poco mas</t>
    </r>
  </si>
  <si>
    <r>
      <t xml:space="preserve">Escenario conservador, </t>
    </r>
    <r>
      <rPr>
        <sz val="10"/>
        <color theme="1"/>
        <rFont val="Calibri"/>
        <family val="2"/>
        <scheme val="minor"/>
      </rPr>
      <t>consideralo cuando sales tablas, obtienes restando el %de utilidad a la capacidad de producción</t>
    </r>
  </si>
  <si>
    <r>
      <t xml:space="preserve">Escenario pesimista, </t>
    </r>
    <r>
      <rPr>
        <sz val="10"/>
        <color theme="1"/>
        <rFont val="Calibri"/>
        <family val="2"/>
        <scheme val="minor"/>
      </rPr>
      <t>sucede cuando vendes por debajo de tu escenario conservador en el cual podrias incluso perder</t>
    </r>
  </si>
  <si>
    <t>CAPTURA LA INFORMACIÓN EN LAS CELDAS COLOR AZUL, PUEDES CAMBIAR LOS CONCEPTOS DE ACUERDO A LO REQUERIDO POR TU PROYECTO</t>
  </si>
  <si>
    <t>SALARIOS PRODUCCIÓN</t>
  </si>
  <si>
    <t>MAS</t>
  </si>
  <si>
    <t>OTROS</t>
  </si>
  <si>
    <t>IMPREVISTOS
Cconsidera en promedio entre el 5% y 15%  del total de la suma de activos tangibles</t>
  </si>
  <si>
    <t>% APORTACIÓN</t>
  </si>
  <si>
    <t>TOTAL INVERSIÓN INICIAL</t>
  </si>
  <si>
    <t>IMPORTANTE
Para efecto de esta proyección, no se estan considerando impuestos, ni costos financieros, es un ejercicio sencillo y general para estandarizar la información de los proyectos que se presentan en el Concurso del Universitario Emprendedor, la información que se arroja es solo para efectos informativos/académicos</t>
  </si>
  <si>
    <t>TOTAL DE COSTOS FIJOS</t>
  </si>
  <si>
    <t>XXXXX</t>
  </si>
  <si>
    <t>COSTO FIJO</t>
  </si>
  <si>
    <t xml:space="preserve"> COSTO VARIABLE DEL PROD 1</t>
  </si>
  <si>
    <t xml:space="preserve"> COSTO VARIABLE DEL PROD 2</t>
  </si>
  <si>
    <t xml:space="preserve"> COSTO VARIABLE DEL PROD 3</t>
  </si>
  <si>
    <t>Total  gastos fijos</t>
  </si>
  <si>
    <t>TOTAL COSTOS FIJOS</t>
  </si>
  <si>
    <t>SALARIOS ADMINISTRACIÓN</t>
  </si>
  <si>
    <t>GAS</t>
  </si>
  <si>
    <t>AGUA</t>
  </si>
  <si>
    <t>RENTA</t>
  </si>
  <si>
    <t>LUZ</t>
  </si>
  <si>
    <t>TELEFONO</t>
  </si>
  <si>
    <r>
      <rPr>
        <b/>
        <sz val="8"/>
        <color rgb="FF333333"/>
        <rFont val="Open Sans"/>
        <family val="2"/>
      </rPr>
      <t>Materia Prima</t>
    </r>
    <r>
      <rPr>
        <sz val="8"/>
        <color rgb="FF333333"/>
        <rFont val="Open Sans"/>
        <family val="2"/>
      </rPr>
      <t>, son los materiales con los que se hace tu producto,  son todos aquellos  que se extrae principalmente de la naturaleza y que constituyen la base de algún producto, EN EL CASO DE SERVICIOS CORRESPONDE AL COSTO POR HORA DEL ESPECIALISTA QUE SE INVOLUCRA EN LA PRESTACIÓN DEL SERVICIO</t>
    </r>
  </si>
  <si>
    <r>
      <rPr>
        <b/>
        <sz val="8"/>
        <color rgb="FF333333"/>
        <rFont val="Open Sans"/>
        <family val="2"/>
      </rPr>
      <t>Los insumos</t>
    </r>
    <r>
      <rPr>
        <sz val="8"/>
        <color rgb="FF333333"/>
        <rFont val="Open Sans"/>
        <family val="2"/>
      </rPr>
      <t xml:space="preserve"> son elementos ya procesados que ayudan a desarrollar un producto o servicio final. EN EL CASO DE SERVICIOS CORRESPONDE POR EJEMPLO AL MATERIAL QUE SE OCUPA, COMO PAPELERIA, FOLLETERIA, USO DE PROGRAMAS ESPECIALES</t>
    </r>
  </si>
  <si>
    <r>
      <rPr>
        <b/>
        <sz val="10"/>
        <color rgb="FF333333"/>
        <rFont val="Open Sans"/>
        <family val="2"/>
      </rPr>
      <t>Mano de Obra</t>
    </r>
    <r>
      <rPr>
        <sz val="10"/>
        <color rgb="FF333333"/>
        <rFont val="Open Sans"/>
        <family val="2"/>
      </rPr>
      <t>, consideralo cuando pagas por lote, por pieza, por jornada trabajada o por proyecto.</t>
    </r>
  </si>
  <si>
    <t>RECURSOS
INVERSIÓN EN ACTIVOS TANGIBLES
corresponden a aquellos que debes adquirir para la operación de tu proyecto, como infraestructura, mobiliario, herramientas, maquinaria y equipo</t>
  </si>
  <si>
    <t>RECURSOS
INVERSIÓN EN ACTIVOS INTANGIBLES
corresponden a aquellos que son necesario para la operación de tu proyecto pero que no se pueden tocar, como servicios, capacitación, certificaciones, pago de derechos por uso de patente o pago de derechos de propiedad intelectual/marca,  etc.</t>
  </si>
  <si>
    <t xml:space="preserve">CAPITAL DE TRABAJO
corresponden a aquellos que son necesario para la fabricación/producción de tu producto o servicio,  incluyendo actividades preoperativas, como materia prima en almacen, pago de publicidad, seguros, pago de sueldos por los primeros 2 a 3 meses,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</si>
</sst>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00%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C00000"/>
      <name val="Soberana"/>
    </font>
    <font>
      <sz val="9"/>
      <color theme="0"/>
      <name val="Soberana"/>
    </font>
    <font>
      <sz val="9"/>
      <name val="Soberana"/>
    </font>
    <font>
      <b/>
      <sz val="9"/>
      <name val="Soberana"/>
    </font>
    <font>
      <b/>
      <sz val="11"/>
      <color theme="0"/>
      <name val="Soberana"/>
    </font>
    <font>
      <b/>
      <sz val="10"/>
      <color theme="1"/>
      <name val="Soberana"/>
    </font>
    <font>
      <sz val="10"/>
      <color theme="1"/>
      <name val="Soberana"/>
    </font>
    <font>
      <b/>
      <sz val="10"/>
      <color theme="0"/>
      <name val="Soberana"/>
    </font>
    <font>
      <sz val="11"/>
      <color theme="1"/>
      <name val="Soberana"/>
    </font>
    <font>
      <sz val="11"/>
      <color indexed="23"/>
      <name val="Corbel"/>
      <family val="2"/>
    </font>
    <font>
      <sz val="12"/>
      <color indexed="8"/>
      <name val="Calibri"/>
      <family val="2"/>
    </font>
    <font>
      <b/>
      <sz val="9"/>
      <color theme="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23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name val="Courier New"/>
      <family val="3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02124"/>
      <name val="Arial"/>
      <family val="2"/>
    </font>
    <font>
      <sz val="10"/>
      <color rgb="FF333333"/>
      <name val="Open Sans"/>
      <family val="2"/>
    </font>
    <font>
      <b/>
      <sz val="10"/>
      <color rgb="FF333333"/>
      <name val="Open Sans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9"/>
      <color theme="6" tint="-0.499984740745262"/>
      <name val="Soberana"/>
    </font>
    <font>
      <b/>
      <sz val="10"/>
      <color theme="6" tint="-0.499984740745262"/>
      <name val="Soberana"/>
    </font>
    <font>
      <b/>
      <sz val="14"/>
      <color theme="6" tint="-0.499984740745262"/>
      <name val="Soberana"/>
    </font>
    <font>
      <sz val="14"/>
      <color theme="1"/>
      <name val="Calibri"/>
      <family val="2"/>
      <scheme val="minor"/>
    </font>
    <font>
      <b/>
      <sz val="11"/>
      <color theme="6" tint="-0.499984740745262"/>
      <name val="Soberana"/>
    </font>
    <font>
      <sz val="8"/>
      <name val="Calibri"/>
      <family val="2"/>
      <scheme val="minor"/>
    </font>
    <font>
      <sz val="9"/>
      <color indexed="8"/>
      <name val="Arial"/>
      <family val="2"/>
    </font>
    <font>
      <sz val="8"/>
      <color theme="1"/>
      <name val="Soberana"/>
    </font>
    <font>
      <b/>
      <sz val="9"/>
      <name val="Arial"/>
      <family val="2"/>
    </font>
    <font>
      <b/>
      <sz val="9"/>
      <color indexed="8"/>
      <name val="Arial"/>
      <family val="2"/>
    </font>
    <font>
      <b/>
      <sz val="10"/>
      <color rgb="FF202124"/>
      <name val="Arial"/>
      <family val="2"/>
    </font>
    <font>
      <b/>
      <sz val="10"/>
      <color rgb="FF202124"/>
      <name val="Calibri"/>
      <family val="2"/>
      <scheme val="minor"/>
    </font>
    <font>
      <sz val="10"/>
      <color rgb="FF20212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333333"/>
      <name val="Open Sans"/>
      <family val="2"/>
    </font>
    <font>
      <b/>
      <sz val="8"/>
      <color rgb="FF333333"/>
      <name val="Open Sans"/>
      <family val="2"/>
    </font>
  </fonts>
  <fills count="28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A3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medium">
        <color theme="1" tint="0.499984740745262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2" fillId="0" borderId="0"/>
    <xf numFmtId="9" fontId="13" fillId="0" borderId="0" applyFont="0" applyFill="0" applyBorder="0" applyAlignment="0" applyProtection="0"/>
    <xf numFmtId="0" fontId="2" fillId="2" borderId="0" applyNumberFormat="0" applyBorder="0" applyAlignment="0" applyProtection="0"/>
    <xf numFmtId="43" fontId="13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</cellStyleXfs>
  <cellXfs count="231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7" fillId="5" borderId="0" xfId="0" applyFont="1" applyFill="1"/>
    <xf numFmtId="0" fontId="12" fillId="4" borderId="0" xfId="2" applyFont="1" applyFill="1" applyAlignment="1">
      <alignment horizontal="center"/>
    </xf>
    <xf numFmtId="9" fontId="12" fillId="4" borderId="0" xfId="3" applyFont="1" applyFill="1" applyAlignment="1">
      <alignment horizontal="center"/>
    </xf>
    <xf numFmtId="0" fontId="15" fillId="4" borderId="0" xfId="2" applyFont="1" applyFill="1"/>
    <xf numFmtId="0" fontId="16" fillId="4" borderId="0" xfId="2" applyFont="1" applyFill="1"/>
    <xf numFmtId="41" fontId="15" fillId="4" borderId="0" xfId="2" applyNumberFormat="1" applyFont="1" applyFill="1"/>
    <xf numFmtId="43" fontId="15" fillId="6" borderId="0" xfId="5" applyFont="1" applyFill="1"/>
    <xf numFmtId="43" fontId="19" fillId="7" borderId="6" xfId="5" applyFont="1" applyFill="1" applyBorder="1"/>
    <xf numFmtId="43" fontId="15" fillId="7" borderId="0" xfId="5" applyFont="1" applyFill="1"/>
    <xf numFmtId="43" fontId="16" fillId="6" borderId="0" xfId="5" applyFont="1" applyFill="1"/>
    <xf numFmtId="43" fontId="19" fillId="8" borderId="6" xfId="5" applyFont="1" applyFill="1" applyBorder="1"/>
    <xf numFmtId="43" fontId="15" fillId="8" borderId="0" xfId="5" applyFont="1" applyFill="1"/>
    <xf numFmtId="0" fontId="14" fillId="9" borderId="4" xfId="2" applyFont="1" applyFill="1" applyBorder="1" applyAlignment="1">
      <alignment horizontal="center"/>
    </xf>
    <xf numFmtId="17" fontId="14" fillId="9" borderId="5" xfId="4" applyNumberFormat="1" applyFont="1" applyFill="1" applyBorder="1" applyAlignment="1">
      <alignment horizontal="center"/>
    </xf>
    <xf numFmtId="43" fontId="20" fillId="10" borderId="6" xfId="5" applyFont="1" applyFill="1" applyBorder="1"/>
    <xf numFmtId="0" fontId="0" fillId="0" borderId="0" xfId="0" applyProtection="1">
      <protection locked="0"/>
    </xf>
    <xf numFmtId="0" fontId="22" fillId="0" borderId="0" xfId="0" applyFont="1" applyProtection="1">
      <protection locked="0"/>
    </xf>
    <xf numFmtId="43" fontId="4" fillId="10" borderId="0" xfId="2" applyNumberFormat="1" applyFont="1" applyFill="1" applyAlignment="1" applyProtection="1">
      <alignment horizontal="center"/>
      <protection locked="0"/>
    </xf>
    <xf numFmtId="0" fontId="0" fillId="0" borderId="0" xfId="0" applyAlignment="1" applyProtection="1">
      <alignment vertical="center" wrapText="1"/>
      <protection locked="0"/>
    </xf>
    <xf numFmtId="9" fontId="36" fillId="10" borderId="22" xfId="7" applyFont="1" applyFill="1" applyBorder="1" applyAlignment="1" applyProtection="1">
      <alignment horizontal="center"/>
      <protection locked="0"/>
    </xf>
    <xf numFmtId="9" fontId="36" fillId="10" borderId="23" xfId="7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vertical="top" wrapText="1"/>
      <protection locked="0"/>
    </xf>
    <xf numFmtId="43" fontId="4" fillId="10" borderId="0" xfId="2" applyNumberFormat="1" applyFont="1" applyFill="1" applyAlignment="1">
      <alignment horizontal="center"/>
    </xf>
    <xf numFmtId="44" fontId="5" fillId="3" borderId="2" xfId="1" applyFont="1" applyFill="1" applyBorder="1" applyAlignment="1" applyProtection="1">
      <alignment horizontal="center"/>
    </xf>
    <xf numFmtId="0" fontId="0" fillId="0" borderId="0" xfId="0" applyAlignment="1" applyProtection="1">
      <alignment wrapText="1"/>
      <protection locked="0"/>
    </xf>
    <xf numFmtId="43" fontId="4" fillId="10" borderId="0" xfId="2" applyNumberFormat="1" applyFont="1" applyFill="1" applyAlignment="1">
      <alignment horizontal="center" wrapText="1"/>
    </xf>
    <xf numFmtId="4" fontId="6" fillId="4" borderId="0" xfId="2" applyNumberFormat="1" applyFont="1" applyFill="1" applyAlignment="1">
      <alignment wrapText="1"/>
    </xf>
    <xf numFmtId="9" fontId="38" fillId="10" borderId="22" xfId="7" applyFont="1" applyFill="1" applyBorder="1" applyAlignment="1" applyProtection="1">
      <alignment horizontal="center"/>
      <protection locked="0"/>
    </xf>
    <xf numFmtId="9" fontId="38" fillId="10" borderId="23" xfId="7" applyFont="1" applyFill="1" applyBorder="1" applyAlignment="1" applyProtection="1">
      <alignment horizontal="center"/>
      <protection locked="0"/>
    </xf>
    <xf numFmtId="0" fontId="39" fillId="0" borderId="0" xfId="0" applyFont="1" applyProtection="1">
      <protection locked="0"/>
    </xf>
    <xf numFmtId="43" fontId="10" fillId="9" borderId="7" xfId="2" applyNumberFormat="1" applyFont="1" applyFill="1" applyBorder="1" applyAlignment="1">
      <alignment horizontal="right"/>
    </xf>
    <xf numFmtId="44" fontId="18" fillId="6" borderId="0" xfId="1" applyFont="1" applyFill="1" applyAlignment="1">
      <alignment horizontal="center"/>
    </xf>
    <xf numFmtId="44" fontId="15" fillId="7" borderId="6" xfId="1" applyFont="1" applyFill="1" applyBorder="1"/>
    <xf numFmtId="44" fontId="15" fillId="7" borderId="0" xfId="1" applyFont="1" applyFill="1"/>
    <xf numFmtId="44" fontId="15" fillId="6" borderId="0" xfId="1" applyFont="1" applyFill="1" applyBorder="1"/>
    <xf numFmtId="44" fontId="15" fillId="6" borderId="0" xfId="1" applyFont="1" applyFill="1"/>
    <xf numFmtId="44" fontId="15" fillId="6" borderId="0" xfId="1" applyFont="1" applyFill="1" applyAlignment="1"/>
    <xf numFmtId="44" fontId="15" fillId="8" borderId="6" xfId="1" applyFont="1" applyFill="1" applyBorder="1"/>
    <xf numFmtId="44" fontId="15" fillId="8" borderId="0" xfId="1" applyFont="1" applyFill="1"/>
    <xf numFmtId="44" fontId="20" fillId="10" borderId="6" xfId="1" applyFont="1" applyFill="1" applyBorder="1"/>
    <xf numFmtId="44" fontId="20" fillId="25" borderId="6" xfId="1" applyFont="1" applyFill="1" applyBorder="1"/>
    <xf numFmtId="44" fontId="15" fillId="0" borderId="0" xfId="1" applyFont="1" applyFill="1"/>
    <xf numFmtId="0" fontId="7" fillId="5" borderId="0" xfId="0" applyFont="1" applyFill="1" applyProtection="1">
      <protection locked="0"/>
    </xf>
    <xf numFmtId="0" fontId="43" fillId="3" borderId="3" xfId="0" applyFont="1" applyFill="1" applyBorder="1" applyProtection="1">
      <protection locked="0"/>
    </xf>
    <xf numFmtId="0" fontId="11" fillId="3" borderId="3" xfId="0" applyFont="1" applyFill="1" applyBorder="1" applyProtection="1">
      <protection locked="0"/>
    </xf>
    <xf numFmtId="0" fontId="12" fillId="4" borderId="0" xfId="2" applyFont="1" applyFill="1" applyAlignment="1" applyProtection="1">
      <alignment horizontal="center"/>
      <protection locked="0"/>
    </xf>
    <xf numFmtId="9" fontId="12" fillId="4" borderId="0" xfId="3" applyFont="1" applyFill="1" applyAlignment="1" applyProtection="1">
      <alignment horizontal="center"/>
      <protection locked="0"/>
    </xf>
    <xf numFmtId="43" fontId="2" fillId="4" borderId="0" xfId="5" applyFont="1" applyFill="1" applyProtection="1">
      <protection locked="0"/>
    </xf>
    <xf numFmtId="17" fontId="14" fillId="9" borderId="5" xfId="4" applyNumberFormat="1" applyFont="1" applyFill="1" applyBorder="1" applyAlignment="1" applyProtection="1">
      <alignment horizontal="center"/>
    </xf>
    <xf numFmtId="44" fontId="15" fillId="4" borderId="0" xfId="1" applyFont="1" applyFill="1" applyProtection="1"/>
    <xf numFmtId="43" fontId="15" fillId="6" borderId="0" xfId="5" applyFont="1" applyFill="1" applyProtection="1"/>
    <xf numFmtId="44" fontId="18" fillId="6" borderId="0" xfId="1" applyFont="1" applyFill="1" applyAlignment="1" applyProtection="1">
      <alignment horizontal="center"/>
    </xf>
    <xf numFmtId="44" fontId="15" fillId="7" borderId="6" xfId="1" applyFont="1" applyFill="1" applyBorder="1" applyProtection="1"/>
    <xf numFmtId="44" fontId="15" fillId="7" borderId="0" xfId="1" applyFont="1" applyFill="1" applyProtection="1"/>
    <xf numFmtId="44" fontId="15" fillId="6" borderId="0" xfId="1" applyFont="1" applyFill="1" applyBorder="1" applyProtection="1"/>
    <xf numFmtId="44" fontId="15" fillId="6" borderId="0" xfId="1" applyFont="1" applyFill="1" applyProtection="1"/>
    <xf numFmtId="44" fontId="15" fillId="6" borderId="0" xfId="1" applyFont="1" applyFill="1" applyAlignment="1" applyProtection="1"/>
    <xf numFmtId="43" fontId="19" fillId="8" borderId="6" xfId="5" applyFont="1" applyFill="1" applyBorder="1" applyProtection="1"/>
    <xf numFmtId="44" fontId="15" fillId="8" borderId="6" xfId="1" applyFont="1" applyFill="1" applyBorder="1" applyProtection="1"/>
    <xf numFmtId="43" fontId="15" fillId="8" borderId="0" xfId="5" applyFont="1" applyFill="1" applyProtection="1"/>
    <xf numFmtId="44" fontId="15" fillId="8" borderId="0" xfId="1" applyFont="1" applyFill="1" applyProtection="1"/>
    <xf numFmtId="43" fontId="20" fillId="10" borderId="6" xfId="5" applyFont="1" applyFill="1" applyBorder="1" applyProtection="1"/>
    <xf numFmtId="44" fontId="20" fillId="10" borderId="6" xfId="1" applyFont="1" applyFill="1" applyBorder="1" applyProtection="1"/>
    <xf numFmtId="44" fontId="20" fillId="25" borderId="6" xfId="1" applyFont="1" applyFill="1" applyBorder="1" applyProtection="1"/>
    <xf numFmtId="9" fontId="36" fillId="10" borderId="0" xfId="2" applyNumberFormat="1" applyFont="1" applyFill="1" applyAlignment="1">
      <alignment horizontal="center"/>
    </xf>
    <xf numFmtId="43" fontId="10" fillId="9" borderId="0" xfId="2" applyNumberFormat="1" applyFont="1" applyFill="1" applyAlignment="1">
      <alignment horizontal="right"/>
    </xf>
    <xf numFmtId="44" fontId="5" fillId="3" borderId="0" xfId="1" applyFont="1" applyFill="1" applyAlignment="1" applyProtection="1">
      <alignment horizontal="center"/>
    </xf>
    <xf numFmtId="44" fontId="9" fillId="18" borderId="7" xfId="1" applyFont="1" applyFill="1" applyBorder="1" applyProtection="1">
      <protection locked="0"/>
    </xf>
    <xf numFmtId="44" fontId="0" fillId="18" borderId="7" xfId="1" applyFont="1" applyFill="1" applyBorder="1" applyProtection="1">
      <protection locked="0"/>
    </xf>
    <xf numFmtId="9" fontId="40" fillId="10" borderId="22" xfId="7" applyFont="1" applyFill="1" applyBorder="1" applyAlignment="1" applyProtection="1">
      <alignment horizontal="center"/>
      <protection locked="0"/>
    </xf>
    <xf numFmtId="9" fontId="40" fillId="10" borderId="23" xfId="7" applyFont="1" applyFill="1" applyBorder="1" applyAlignment="1" applyProtection="1">
      <alignment horizontal="center"/>
      <protection locked="0"/>
    </xf>
    <xf numFmtId="44" fontId="5" fillId="3" borderId="0" xfId="1" applyFont="1" applyFill="1" applyBorder="1" applyAlignment="1" applyProtection="1">
      <alignment horizontal="center"/>
    </xf>
    <xf numFmtId="0" fontId="24" fillId="0" borderId="0" xfId="0" applyFont="1" applyAlignment="1">
      <alignment wrapText="1"/>
    </xf>
    <xf numFmtId="0" fontId="0" fillId="0" borderId="7" xfId="0" applyBorder="1"/>
    <xf numFmtId="0" fontId="23" fillId="0" borderId="7" xfId="0" applyFont="1" applyBorder="1"/>
    <xf numFmtId="44" fontId="0" fillId="0" borderId="7" xfId="1" applyFont="1" applyBorder="1" applyProtection="1"/>
    <xf numFmtId="0" fontId="25" fillId="0" borderId="7" xfId="0" applyFont="1" applyBorder="1" applyAlignment="1">
      <alignment vertical="center" wrapText="1"/>
    </xf>
    <xf numFmtId="44" fontId="0" fillId="17" borderId="7" xfId="1" applyFont="1" applyFill="1" applyBorder="1" applyProtection="1">
      <protection locked="0"/>
    </xf>
    <xf numFmtId="0" fontId="0" fillId="17" borderId="7" xfId="0" applyFill="1" applyBorder="1" applyProtection="1">
      <protection locked="0"/>
    </xf>
    <xf numFmtId="0" fontId="0" fillId="17" borderId="7" xfId="0" applyFill="1" applyBorder="1" applyAlignment="1" applyProtection="1">
      <alignment wrapText="1"/>
      <protection locked="0"/>
    </xf>
    <xf numFmtId="0" fontId="28" fillId="0" borderId="0" xfId="0" applyFont="1" applyAlignment="1">
      <alignment wrapText="1"/>
    </xf>
    <xf numFmtId="0" fontId="0" fillId="0" borderId="7" xfId="0" applyBorder="1" applyAlignment="1">
      <alignment horizontal="center"/>
    </xf>
    <xf numFmtId="0" fontId="8" fillId="4" borderId="0" xfId="0" applyFont="1" applyFill="1" applyProtection="1">
      <protection locked="0"/>
    </xf>
    <xf numFmtId="0" fontId="8" fillId="0" borderId="0" xfId="0" applyFont="1" applyProtection="1">
      <protection locked="0"/>
    </xf>
    <xf numFmtId="0" fontId="14" fillId="9" borderId="4" xfId="2" applyFont="1" applyFill="1" applyBorder="1" applyAlignment="1">
      <alignment horizontal="center" vertical="center"/>
    </xf>
    <xf numFmtId="17" fontId="14" fillId="9" borderId="5" xfId="4" applyNumberFormat="1" applyFont="1" applyFill="1" applyBorder="1" applyAlignment="1" applyProtection="1">
      <alignment horizontal="center" vertical="center"/>
    </xf>
    <xf numFmtId="0" fontId="7" fillId="5" borderId="0" xfId="0" applyFont="1" applyFill="1" applyAlignment="1" applyProtection="1">
      <alignment wrapText="1"/>
      <protection locked="0"/>
    </xf>
    <xf numFmtId="0" fontId="12" fillId="4" borderId="0" xfId="2" applyFont="1" applyFill="1" applyAlignment="1" applyProtection="1">
      <alignment horizontal="center" wrapText="1"/>
      <protection locked="0"/>
    </xf>
    <xf numFmtId="0" fontId="15" fillId="4" borderId="0" xfId="2" applyFont="1" applyFill="1" applyAlignment="1">
      <alignment wrapText="1"/>
    </xf>
    <xf numFmtId="0" fontId="16" fillId="4" borderId="0" xfId="2" applyFont="1" applyFill="1" applyAlignment="1">
      <alignment wrapText="1"/>
    </xf>
    <xf numFmtId="43" fontId="15" fillId="6" borderId="0" xfId="5" applyFont="1" applyFill="1" applyAlignment="1" applyProtection="1">
      <alignment wrapText="1"/>
    </xf>
    <xf numFmtId="43" fontId="19" fillId="7" borderId="6" xfId="5" applyFont="1" applyFill="1" applyBorder="1" applyAlignment="1" applyProtection="1">
      <alignment wrapText="1"/>
    </xf>
    <xf numFmtId="43" fontId="15" fillId="7" borderId="0" xfId="5" applyFont="1" applyFill="1" applyAlignment="1" applyProtection="1">
      <alignment wrapText="1"/>
    </xf>
    <xf numFmtId="43" fontId="16" fillId="6" borderId="0" xfId="5" applyFont="1" applyFill="1" applyAlignment="1" applyProtection="1">
      <alignment wrapText="1"/>
    </xf>
    <xf numFmtId="43" fontId="42" fillId="6" borderId="6" xfId="5" applyFont="1" applyFill="1" applyBorder="1" applyAlignment="1" applyProtection="1">
      <alignment wrapText="1"/>
    </xf>
    <xf numFmtId="43" fontId="42" fillId="6" borderId="0" xfId="5" applyFont="1" applyFill="1" applyAlignment="1" applyProtection="1">
      <alignment wrapText="1"/>
    </xf>
    <xf numFmtId="43" fontId="19" fillId="8" borderId="6" xfId="5" applyFont="1" applyFill="1" applyBorder="1" applyAlignment="1" applyProtection="1">
      <alignment wrapText="1"/>
    </xf>
    <xf numFmtId="43" fontId="15" fillId="8" borderId="0" xfId="5" applyFont="1" applyFill="1" applyAlignment="1" applyProtection="1">
      <alignment wrapText="1"/>
    </xf>
    <xf numFmtId="43" fontId="20" fillId="10" borderId="6" xfId="5" applyFont="1" applyFill="1" applyBorder="1" applyAlignment="1" applyProtection="1">
      <alignment wrapText="1"/>
    </xf>
    <xf numFmtId="43" fontId="2" fillId="4" borderId="0" xfId="5" applyFont="1" applyFill="1" applyAlignment="1" applyProtection="1">
      <alignment wrapText="1"/>
      <protection locked="0"/>
    </xf>
    <xf numFmtId="43" fontId="42" fillId="4" borderId="6" xfId="5" applyFont="1" applyFill="1" applyBorder="1" applyAlignment="1" applyProtection="1">
      <alignment wrapText="1"/>
    </xf>
    <xf numFmtId="43" fontId="42" fillId="4" borderId="6" xfId="5" quotePrefix="1" applyFont="1" applyFill="1" applyBorder="1" applyAlignment="1" applyProtection="1">
      <alignment wrapText="1"/>
    </xf>
    <xf numFmtId="44" fontId="17" fillId="26" borderId="6" xfId="1" applyFont="1" applyFill="1" applyBorder="1" applyAlignment="1" applyProtection="1">
      <alignment horizontal="center"/>
    </xf>
    <xf numFmtId="44" fontId="17" fillId="26" borderId="6" xfId="1" applyFont="1" applyFill="1" applyBorder="1" applyProtection="1"/>
    <xf numFmtId="44" fontId="15" fillId="27" borderId="6" xfId="1" applyFont="1" applyFill="1" applyBorder="1" applyProtection="1"/>
    <xf numFmtId="44" fontId="17" fillId="26" borderId="6" xfId="1" applyFont="1" applyFill="1" applyBorder="1" applyAlignment="1">
      <alignment horizontal="center"/>
    </xf>
    <xf numFmtId="44" fontId="17" fillId="26" borderId="6" xfId="1" applyFont="1" applyFill="1" applyBorder="1"/>
    <xf numFmtId="44" fontId="15" fillId="27" borderId="6" xfId="1" applyFont="1" applyFill="1" applyBorder="1"/>
    <xf numFmtId="43" fontId="42" fillId="4" borderId="6" xfId="5" applyFont="1" applyFill="1" applyBorder="1"/>
    <xf numFmtId="43" fontId="42" fillId="4" borderId="6" xfId="5" quotePrefix="1" applyFont="1" applyFill="1" applyBorder="1"/>
    <xf numFmtId="43" fontId="42" fillId="6" borderId="6" xfId="5" applyFont="1" applyFill="1" applyBorder="1" applyAlignment="1">
      <alignment wrapText="1"/>
    </xf>
    <xf numFmtId="0" fontId="42" fillId="4" borderId="0" xfId="2" applyFont="1" applyFill="1" applyAlignment="1">
      <alignment wrapText="1"/>
    </xf>
    <xf numFmtId="0" fontId="44" fillId="4" borderId="0" xfId="2" applyFont="1" applyFill="1" applyAlignment="1">
      <alignment wrapText="1"/>
    </xf>
    <xf numFmtId="43" fontId="45" fillId="7" borderId="6" xfId="5" applyFont="1" applyFill="1" applyBorder="1" applyAlignment="1" applyProtection="1">
      <alignment wrapText="1"/>
    </xf>
    <xf numFmtId="43" fontId="42" fillId="7" borderId="0" xfId="5" applyFont="1" applyFill="1" applyAlignment="1" applyProtection="1">
      <alignment wrapText="1"/>
    </xf>
    <xf numFmtId="43" fontId="44" fillId="6" borderId="0" xfId="5" applyFont="1" applyFill="1" applyAlignment="1" applyProtection="1">
      <alignment wrapText="1"/>
    </xf>
    <xf numFmtId="44" fontId="6" fillId="3" borderId="1" xfId="1" applyFont="1" applyFill="1" applyBorder="1" applyAlignment="1" applyProtection="1">
      <alignment horizontal="center" wrapText="1"/>
    </xf>
    <xf numFmtId="43" fontId="6" fillId="4" borderId="0" xfId="2" applyNumberFormat="1" applyFont="1" applyFill="1" applyAlignment="1">
      <alignment horizontal="center"/>
    </xf>
    <xf numFmtId="0" fontId="28" fillId="0" borderId="0" xfId="0" applyFont="1"/>
    <xf numFmtId="0" fontId="28" fillId="0" borderId="7" xfId="0" applyFont="1" applyBorder="1"/>
    <xf numFmtId="44" fontId="28" fillId="0" borderId="7" xfId="0" applyNumberFormat="1" applyFont="1" applyBorder="1"/>
    <xf numFmtId="0" fontId="48" fillId="17" borderId="7" xfId="0" applyFont="1" applyFill="1" applyBorder="1" applyAlignment="1" applyProtection="1">
      <alignment wrapText="1"/>
      <protection locked="0"/>
    </xf>
    <xf numFmtId="44" fontId="28" fillId="17" borderId="7" xfId="1" applyFont="1" applyFill="1" applyBorder="1" applyProtection="1">
      <protection locked="0"/>
    </xf>
    <xf numFmtId="0" fontId="29" fillId="0" borderId="7" xfId="0" applyFont="1" applyBorder="1"/>
    <xf numFmtId="44" fontId="29" fillId="0" borderId="7" xfId="0" applyNumberFormat="1" applyFont="1" applyBorder="1"/>
    <xf numFmtId="0" fontId="29" fillId="0" borderId="7" xfId="0" applyFont="1" applyBorder="1" applyAlignment="1">
      <alignment wrapText="1"/>
    </xf>
    <xf numFmtId="0" fontId="28" fillId="18" borderId="7" xfId="0" applyFont="1" applyFill="1" applyBorder="1" applyProtection="1">
      <protection locked="0"/>
    </xf>
    <xf numFmtId="9" fontId="28" fillId="18" borderId="7" xfId="7" applyFont="1" applyFill="1" applyBorder="1" applyProtection="1">
      <protection locked="0"/>
    </xf>
    <xf numFmtId="0" fontId="28" fillId="17" borderId="7" xfId="0" applyFont="1" applyFill="1" applyBorder="1" applyProtection="1">
      <protection locked="0"/>
    </xf>
    <xf numFmtId="44" fontId="28" fillId="19" borderId="7" xfId="0" applyNumberFormat="1" applyFont="1" applyFill="1" applyBorder="1"/>
    <xf numFmtId="0" fontId="28" fillId="20" borderId="7" xfId="0" applyFont="1" applyFill="1" applyBorder="1"/>
    <xf numFmtId="44" fontId="28" fillId="20" borderId="7" xfId="0" applyNumberFormat="1" applyFont="1" applyFill="1" applyBorder="1"/>
    <xf numFmtId="0" fontId="28" fillId="13" borderId="13" xfId="0" applyFont="1" applyFill="1" applyBorder="1"/>
    <xf numFmtId="44" fontId="28" fillId="13" borderId="13" xfId="0" applyNumberFormat="1" applyFont="1" applyFill="1" applyBorder="1"/>
    <xf numFmtId="0" fontId="28" fillId="13" borderId="7" xfId="0" applyFont="1" applyFill="1" applyBorder="1"/>
    <xf numFmtId="44" fontId="28" fillId="13" borderId="7" xfId="0" applyNumberFormat="1" applyFont="1" applyFill="1" applyBorder="1"/>
    <xf numFmtId="44" fontId="29" fillId="14" borderId="14" xfId="0" applyNumberFormat="1" applyFont="1" applyFill="1" applyBorder="1" applyAlignment="1">
      <alignment wrapText="1"/>
    </xf>
    <xf numFmtId="9" fontId="29" fillId="18" borderId="15" xfId="7" applyFont="1" applyFill="1" applyBorder="1" applyAlignment="1" applyProtection="1">
      <alignment horizontal="center"/>
      <protection locked="0"/>
    </xf>
    <xf numFmtId="0" fontId="28" fillId="17" borderId="7" xfId="0" applyFont="1" applyFill="1" applyBorder="1" applyAlignment="1" applyProtection="1">
      <alignment horizontal="center"/>
      <protection locked="0"/>
    </xf>
    <xf numFmtId="0" fontId="29" fillId="15" borderId="16" xfId="0" applyFont="1" applyFill="1" applyBorder="1" applyAlignment="1">
      <alignment wrapText="1"/>
    </xf>
    <xf numFmtId="9" fontId="29" fillId="18" borderId="17" xfId="0" applyNumberFormat="1" applyFont="1" applyFill="1" applyBorder="1" applyAlignment="1" applyProtection="1">
      <alignment horizontal="center"/>
      <protection locked="0"/>
    </xf>
    <xf numFmtId="0" fontId="29" fillId="16" borderId="18" xfId="0" applyFont="1" applyFill="1" applyBorder="1" applyAlignment="1">
      <alignment wrapText="1"/>
    </xf>
    <xf numFmtId="9" fontId="29" fillId="18" borderId="19" xfId="7" applyFont="1" applyFill="1" applyBorder="1" applyAlignment="1" applyProtection="1">
      <alignment horizontal="center"/>
      <protection locked="0"/>
    </xf>
    <xf numFmtId="0" fontId="28" fillId="0" borderId="7" xfId="0" applyFont="1" applyBorder="1" applyAlignment="1">
      <alignment horizontal="center"/>
    </xf>
    <xf numFmtId="44" fontId="28" fillId="0" borderId="7" xfId="1" applyFont="1" applyBorder="1" applyProtection="1"/>
    <xf numFmtId="0" fontId="29" fillId="0" borderId="0" xfId="0" applyFont="1"/>
    <xf numFmtId="0" fontId="29" fillId="18" borderId="7" xfId="0" applyFont="1" applyFill="1" applyBorder="1" applyAlignment="1">
      <alignment horizontal="center" vertical="center"/>
    </xf>
    <xf numFmtId="0" fontId="29" fillId="4" borderId="7" xfId="0" applyFont="1" applyFill="1" applyBorder="1" applyAlignment="1">
      <alignment horizontal="center" vertical="center" wrapText="1"/>
    </xf>
    <xf numFmtId="0" fontId="29" fillId="14" borderId="7" xfId="0" applyFont="1" applyFill="1" applyBorder="1" applyAlignment="1">
      <alignment horizontal="center" wrapText="1"/>
    </xf>
    <xf numFmtId="0" fontId="29" fillId="15" borderId="7" xfId="0" applyFont="1" applyFill="1" applyBorder="1" applyAlignment="1">
      <alignment horizontal="center" vertical="center" wrapText="1"/>
    </xf>
    <xf numFmtId="0" fontId="29" fillId="16" borderId="7" xfId="0" applyFont="1" applyFill="1" applyBorder="1" applyAlignment="1">
      <alignment horizontal="center" vertical="center" wrapText="1"/>
    </xf>
    <xf numFmtId="0" fontId="28" fillId="17" borderId="0" xfId="0" applyFont="1" applyFill="1" applyProtection="1">
      <protection locked="0"/>
    </xf>
    <xf numFmtId="44" fontId="28" fillId="12" borderId="7" xfId="1" applyFont="1" applyFill="1" applyBorder="1" applyAlignment="1" applyProtection="1">
      <alignment wrapText="1"/>
    </xf>
    <xf numFmtId="44" fontId="28" fillId="13" borderId="7" xfId="1" applyFont="1" applyFill="1" applyBorder="1" applyAlignment="1" applyProtection="1">
      <alignment wrapText="1"/>
    </xf>
    <xf numFmtId="0" fontId="28" fillId="17" borderId="7" xfId="0" applyFont="1" applyFill="1" applyBorder="1" applyAlignment="1" applyProtection="1">
      <alignment wrapText="1"/>
      <protection locked="0"/>
    </xf>
    <xf numFmtId="0" fontId="28" fillId="17" borderId="7" xfId="0" applyFont="1" applyFill="1" applyBorder="1"/>
    <xf numFmtId="9" fontId="29" fillId="17" borderId="7" xfId="7" applyFont="1" applyFill="1" applyBorder="1" applyProtection="1"/>
    <xf numFmtId="9" fontId="29" fillId="12" borderId="7" xfId="7" applyFont="1" applyFill="1" applyBorder="1" applyProtection="1"/>
    <xf numFmtId="9" fontId="29" fillId="13" borderId="7" xfId="7" applyFont="1" applyFill="1" applyBorder="1" applyProtection="1"/>
    <xf numFmtId="0" fontId="29" fillId="4" borderId="0" xfId="0" applyFont="1" applyFill="1" applyAlignment="1">
      <alignment wrapText="1"/>
    </xf>
    <xf numFmtId="0" fontId="28" fillId="4" borderId="7" xfId="0" applyFont="1" applyFill="1" applyBorder="1"/>
    <xf numFmtId="0" fontId="28" fillId="11" borderId="7" xfId="0" applyFont="1" applyFill="1" applyBorder="1"/>
    <xf numFmtId="0" fontId="28" fillId="12" borderId="7" xfId="0" applyFont="1" applyFill="1" applyBorder="1"/>
    <xf numFmtId="0" fontId="39" fillId="0" borderId="0" xfId="0" applyFont="1"/>
    <xf numFmtId="0" fontId="33" fillId="19" borderId="7" xfId="0" applyFont="1" applyFill="1" applyBorder="1" applyAlignment="1">
      <alignment horizontal="center" vertical="center"/>
    </xf>
    <xf numFmtId="0" fontId="32" fillId="0" borderId="0" xfId="0" applyFont="1"/>
    <xf numFmtId="0" fontId="0" fillId="0" borderId="7" xfId="0" applyBorder="1" applyAlignment="1">
      <alignment wrapText="1"/>
    </xf>
    <xf numFmtId="44" fontId="33" fillId="0" borderId="7" xfId="1" applyFont="1" applyBorder="1" applyProtection="1"/>
    <xf numFmtId="44" fontId="34" fillId="0" borderId="7" xfId="0" applyNumberFormat="1" applyFont="1" applyBorder="1"/>
    <xf numFmtId="0" fontId="0" fillId="14" borderId="7" xfId="0" applyFill="1" applyBorder="1" applyAlignment="1">
      <alignment wrapText="1"/>
    </xf>
    <xf numFmtId="0" fontId="0" fillId="14" borderId="7" xfId="0" applyFill="1" applyBorder="1"/>
    <xf numFmtId="0" fontId="0" fillId="17" borderId="7" xfId="0" applyFill="1" applyBorder="1" applyAlignment="1" applyProtection="1">
      <alignment horizontal="center"/>
      <protection locked="0"/>
    </xf>
    <xf numFmtId="44" fontId="0" fillId="23" borderId="7" xfId="1" applyFont="1" applyFill="1" applyBorder="1" applyProtection="1">
      <protection locked="0"/>
    </xf>
    <xf numFmtId="164" fontId="0" fillId="0" borderId="7" xfId="7" applyNumberFormat="1" applyFont="1" applyBorder="1" applyAlignment="1" applyProtection="1">
      <alignment horizontal="center"/>
    </xf>
    <xf numFmtId="0" fontId="23" fillId="23" borderId="7" xfId="0" applyFont="1" applyFill="1" applyBorder="1" applyProtection="1">
      <protection locked="0"/>
    </xf>
    <xf numFmtId="0" fontId="28" fillId="0" borderId="0" xfId="0" applyFont="1" applyAlignment="1">
      <alignment vertical="center" wrapText="1"/>
    </xf>
    <xf numFmtId="0" fontId="50" fillId="0" borderId="11" xfId="0" applyFont="1" applyBorder="1" applyAlignment="1">
      <alignment horizontal="center"/>
    </xf>
    <xf numFmtId="44" fontId="50" fillId="0" borderId="0" xfId="1" applyFont="1" applyProtection="1"/>
    <xf numFmtId="0" fontId="0" fillId="14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35" fillId="14" borderId="0" xfId="0" applyFont="1" applyFill="1" applyAlignment="1">
      <alignment horizontal="center"/>
    </xf>
    <xf numFmtId="0" fontId="49" fillId="0" borderId="7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3" fillId="0" borderId="12" xfId="0" applyFont="1" applyBorder="1" applyAlignment="1">
      <alignment horizontal="center"/>
    </xf>
    <xf numFmtId="0" fontId="35" fillId="0" borderId="12" xfId="0" applyFont="1" applyBorder="1" applyAlignment="1" applyProtection="1">
      <alignment horizontal="center"/>
      <protection locked="0"/>
    </xf>
    <xf numFmtId="44" fontId="0" fillId="0" borderId="8" xfId="1" applyFont="1" applyBorder="1" applyAlignment="1" applyProtection="1">
      <alignment horizontal="center" wrapText="1"/>
    </xf>
    <xf numFmtId="44" fontId="0" fillId="0" borderId="9" xfId="1" applyFont="1" applyBorder="1" applyAlignment="1" applyProtection="1">
      <alignment horizontal="center"/>
    </xf>
    <xf numFmtId="44" fontId="0" fillId="0" borderId="10" xfId="1" applyFont="1" applyBorder="1" applyAlignment="1" applyProtection="1">
      <alignment horizontal="center"/>
    </xf>
    <xf numFmtId="0" fontId="33" fillId="17" borderId="0" xfId="0" applyFont="1" applyFill="1" applyAlignment="1">
      <alignment horizontal="center"/>
    </xf>
    <xf numFmtId="0" fontId="29" fillId="0" borderId="7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0" xfId="0" applyFont="1" applyBorder="1" applyAlignment="1">
      <alignment horizontal="center" wrapText="1"/>
    </xf>
    <xf numFmtId="0" fontId="28" fillId="16" borderId="4" xfId="0" applyFont="1" applyFill="1" applyBorder="1" applyAlignment="1">
      <alignment horizontal="center" wrapText="1"/>
    </xf>
    <xf numFmtId="0" fontId="24" fillId="11" borderId="7" xfId="0" applyFont="1" applyFill="1" applyBorder="1" applyAlignment="1">
      <alignment horizont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10" borderId="12" xfId="0" applyFont="1" applyFill="1" applyBorder="1" applyAlignment="1">
      <alignment horizontal="center" vertical="center"/>
    </xf>
    <xf numFmtId="0" fontId="48" fillId="11" borderId="7" xfId="0" applyFont="1" applyFill="1" applyBorder="1" applyAlignment="1">
      <alignment horizontal="center" wrapText="1"/>
    </xf>
    <xf numFmtId="0" fontId="47" fillId="0" borderId="7" xfId="0" applyFont="1" applyBorder="1" applyAlignment="1">
      <alignment horizontal="center" wrapText="1"/>
    </xf>
    <xf numFmtId="0" fontId="29" fillId="11" borderId="7" xfId="0" applyFont="1" applyFill="1" applyBorder="1" applyAlignment="1">
      <alignment horizontal="center"/>
    </xf>
    <xf numFmtId="0" fontId="28" fillId="11" borderId="7" xfId="0" applyFont="1" applyFill="1" applyBorder="1" applyAlignment="1">
      <alignment horizontal="center"/>
    </xf>
    <xf numFmtId="0" fontId="29" fillId="21" borderId="12" xfId="0" applyFont="1" applyFill="1" applyBorder="1" applyAlignment="1">
      <alignment horizontal="center" vertical="center"/>
    </xf>
    <xf numFmtId="0" fontId="29" fillId="22" borderId="12" xfId="0" applyFont="1" applyFill="1" applyBorder="1" applyAlignment="1">
      <alignment horizontal="center" vertical="center"/>
    </xf>
    <xf numFmtId="44" fontId="29" fillId="24" borderId="20" xfId="0" applyNumberFormat="1" applyFont="1" applyFill="1" applyBorder="1" applyAlignment="1">
      <alignment horizontal="center" wrapText="1"/>
    </xf>
    <xf numFmtId="0" fontId="28" fillId="16" borderId="0" xfId="0" applyFont="1" applyFill="1" applyAlignment="1" applyProtection="1">
      <alignment horizontal="center" vertical="top" wrapText="1"/>
      <protection locked="0"/>
    </xf>
    <xf numFmtId="43" fontId="40" fillId="10" borderId="21" xfId="2" applyNumberFormat="1" applyFont="1" applyFill="1" applyBorder="1" applyAlignment="1" applyProtection="1">
      <alignment horizontal="center"/>
      <protection locked="0"/>
    </xf>
    <xf numFmtId="43" fontId="40" fillId="10" borderId="22" xfId="2" applyNumberFormat="1" applyFont="1" applyFill="1" applyBorder="1" applyAlignment="1" applyProtection="1">
      <alignment horizontal="center"/>
      <protection locked="0"/>
    </xf>
    <xf numFmtId="43" fontId="36" fillId="10" borderId="21" xfId="2" applyNumberFormat="1" applyFont="1" applyFill="1" applyBorder="1" applyAlignment="1" applyProtection="1">
      <alignment horizontal="center"/>
      <protection locked="0"/>
    </xf>
    <xf numFmtId="43" fontId="36" fillId="10" borderId="22" xfId="2" applyNumberFormat="1" applyFont="1" applyFill="1" applyBorder="1" applyAlignment="1" applyProtection="1">
      <alignment horizontal="center"/>
      <protection locked="0"/>
    </xf>
    <xf numFmtId="4" fontId="3" fillId="10" borderId="0" xfId="2" applyNumberFormat="1" applyFont="1" applyFill="1" applyAlignment="1">
      <alignment horizontal="center"/>
    </xf>
    <xf numFmtId="0" fontId="7" fillId="5" borderId="0" xfId="0" applyFont="1" applyFill="1" applyAlignment="1">
      <alignment horizontal="left"/>
    </xf>
    <xf numFmtId="43" fontId="37" fillId="4" borderId="0" xfId="0" applyNumberFormat="1" applyFont="1" applyFill="1" applyAlignment="1">
      <alignment horizontal="center"/>
    </xf>
    <xf numFmtId="0" fontId="27" fillId="0" borderId="0" xfId="0" applyFont="1" applyAlignment="1">
      <alignment horizontal="center" wrapText="1"/>
    </xf>
    <xf numFmtId="0" fontId="14" fillId="9" borderId="4" xfId="2" applyFont="1" applyFill="1" applyBorder="1" applyAlignment="1">
      <alignment horizontal="left" vertical="top" wrapText="1"/>
    </xf>
    <xf numFmtId="0" fontId="14" fillId="9" borderId="5" xfId="2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/>
    </xf>
    <xf numFmtId="0" fontId="14" fillId="9" borderId="4" xfId="2" applyFont="1" applyFill="1" applyBorder="1" applyAlignment="1">
      <alignment horizontal="left" vertical="top"/>
    </xf>
    <xf numFmtId="0" fontId="14" fillId="9" borderId="5" xfId="2" applyFont="1" applyFill="1" applyBorder="1" applyAlignment="1">
      <alignment horizontal="left" vertical="top"/>
    </xf>
    <xf numFmtId="44" fontId="28" fillId="17" borderId="7" xfId="0" applyNumberFormat="1" applyFont="1" applyFill="1" applyBorder="1" applyProtection="1">
      <protection locked="0"/>
    </xf>
    <xf numFmtId="0" fontId="51" fillId="0" borderId="7" xfId="0" applyFont="1" applyBorder="1" applyAlignment="1">
      <alignment vertical="center" wrapText="1"/>
    </xf>
    <xf numFmtId="0" fontId="33" fillId="14" borderId="7" xfId="0" applyFont="1" applyFill="1" applyBorder="1" applyAlignment="1">
      <alignment horizontal="center"/>
    </xf>
  </cellXfs>
  <cellStyles count="8">
    <cellStyle name="40% - Énfasis1 2" xfId="4" xr:uid="{00000000-0005-0000-0000-000000000000}"/>
    <cellStyle name="Millares 3" xfId="5" xr:uid="{00000000-0005-0000-0000-000001000000}"/>
    <cellStyle name="Moneda" xfId="1" builtinId="4"/>
    <cellStyle name="Normal" xfId="0" builtinId="0"/>
    <cellStyle name="Normal 3 2" xfId="6" xr:uid="{00000000-0005-0000-0000-000004000000}"/>
    <cellStyle name="Normal 4" xfId="2" xr:uid="{00000000-0005-0000-0000-000005000000}"/>
    <cellStyle name="Porcentaje" xfId="7" builtinId="5"/>
    <cellStyle name="Porcentaje 2" xfId="3" xr:uid="{00000000-0005-0000-0000-000006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15240</xdr:colOff>
      <xdr:row>2</xdr:row>
      <xdr:rowOff>30480</xdr:rowOff>
    </xdr:from>
    <xdr:to>
      <xdr:col>20</xdr:col>
      <xdr:colOff>605852</xdr:colOff>
      <xdr:row>38</xdr:row>
      <xdr:rowOff>136894</xdr:rowOff>
    </xdr:to>
    <xdr:pic>
      <xdr:nvPicPr>
        <xdr:cNvPr id="2" name="Imagen 1" descr="Cómo calcular la Inversión Inicial en el Negocio y su Financiación ...">
          <a:extLst>
            <a:ext uri="{FF2B5EF4-FFF2-40B4-BE49-F238E27FC236}">
              <a16:creationId xmlns:a16="http://schemas.microsoft.com/office/drawing/2014/main" id="{A7E04E07-BD9D-0E06-C133-12ABD13A4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45240" y="487680"/>
          <a:ext cx="10892852" cy="8175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672156</xdr:colOff>
      <xdr:row>1</xdr:row>
      <xdr:rowOff>435548</xdr:rowOff>
    </xdr:from>
    <xdr:to>
      <xdr:col>4</xdr:col>
      <xdr:colOff>1030537</xdr:colOff>
      <xdr:row>16</xdr:row>
      <xdr:rowOff>74474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927DF3-0B47-1FE5-73B8-170046B4A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6696" y="664148"/>
          <a:ext cx="3665461" cy="37003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aria  Luisa Coral Sanchez Lopez" id="{CC295DED-2A6A-4957-9FC3-8B6224AA47F3}" userId="S::mcsanchezl@uaemex.mx::ac414418-8c5d-4b29-b6aa-e76781fc895a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3" dT="2023-02-01T20:28:28.51" personId="{CC295DED-2A6A-4957-9FC3-8B6224AA47F3}" id="{BB4BEB55-670A-4C56-A0B9-C16BCC7E0CC3}">
    <text xml:space="preserve">En esta celda divide el total del costo fijo entre el numero de productos que tienes calculados
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3C4C0-7B4A-4CC6-B474-43A87F6F462D}">
  <sheetPr>
    <tabColor rgb="FF00B0F0"/>
  </sheetPr>
  <dimension ref="A1:G74"/>
  <sheetViews>
    <sheetView topLeftCell="A53" zoomScale="80" zoomScaleNormal="80" workbookViewId="0">
      <selection activeCell="E67" sqref="E67:E72"/>
    </sheetView>
  </sheetViews>
  <sheetFormatPr baseColWidth="10" defaultRowHeight="14.4"/>
  <cols>
    <col min="1" max="1" width="9.6640625" customWidth="1"/>
    <col min="2" max="2" width="31.5546875" bestFit="1" customWidth="1"/>
    <col min="3" max="6" width="28.33203125" customWidth="1"/>
  </cols>
  <sheetData>
    <row r="1" spans="1:7" ht="28.8">
      <c r="A1" s="183" t="s">
        <v>88</v>
      </c>
      <c r="B1" s="183"/>
      <c r="C1" s="183"/>
      <c r="D1" s="183"/>
      <c r="E1" s="183"/>
      <c r="F1" s="183"/>
    </row>
    <row r="2" spans="1:7" ht="28.8">
      <c r="A2" s="189" t="s">
        <v>98</v>
      </c>
      <c r="B2" s="189"/>
      <c r="C2" s="189"/>
      <c r="D2" s="190" t="s">
        <v>116</v>
      </c>
      <c r="E2" s="190"/>
      <c r="F2" s="190"/>
    </row>
    <row r="3" spans="1:7" ht="44.4" customHeight="1">
      <c r="A3" s="167" t="s">
        <v>76</v>
      </c>
      <c r="B3" s="167" t="s">
        <v>73</v>
      </c>
      <c r="C3" s="167" t="s">
        <v>78</v>
      </c>
      <c r="D3" s="167" t="s">
        <v>79</v>
      </c>
      <c r="E3" s="167" t="s">
        <v>74</v>
      </c>
      <c r="F3" s="167" t="s">
        <v>75</v>
      </c>
    </row>
    <row r="4" spans="1:7" ht="56.4" customHeight="1">
      <c r="A4" s="186" t="s">
        <v>132</v>
      </c>
      <c r="B4" s="187"/>
      <c r="C4" s="187"/>
      <c r="D4" s="187"/>
      <c r="E4" s="187"/>
      <c r="F4" s="188"/>
      <c r="G4" s="168"/>
    </row>
    <row r="5" spans="1:7">
      <c r="A5" s="174"/>
      <c r="B5" s="81"/>
      <c r="C5" s="80"/>
      <c r="D5" s="78">
        <f t="shared" ref="D5:D60" si="0">+A5*C5</f>
        <v>0</v>
      </c>
      <c r="E5" s="78">
        <f t="shared" ref="E5" si="1">+D5*16%</f>
        <v>0</v>
      </c>
      <c r="F5" s="78">
        <f t="shared" ref="F5" si="2">+E5+D5</f>
        <v>0</v>
      </c>
      <c r="G5" s="168"/>
    </row>
    <row r="6" spans="1:7">
      <c r="A6" s="174"/>
      <c r="B6" s="81"/>
      <c r="C6" s="80"/>
      <c r="D6" s="78">
        <f t="shared" ref="D6:D26" si="3">+A6*C6</f>
        <v>0</v>
      </c>
      <c r="E6" s="78">
        <f t="shared" ref="E6:E26" si="4">+D6*16%</f>
        <v>0</v>
      </c>
      <c r="F6" s="78">
        <f t="shared" ref="F6:F26" si="5">+E6+D6</f>
        <v>0</v>
      </c>
      <c r="G6" s="168"/>
    </row>
    <row r="7" spans="1:7">
      <c r="A7" s="174"/>
      <c r="B7" s="82"/>
      <c r="C7" s="80"/>
      <c r="D7" s="78">
        <f t="shared" si="3"/>
        <v>0</v>
      </c>
      <c r="E7" s="78">
        <f t="shared" si="4"/>
        <v>0</v>
      </c>
      <c r="F7" s="78">
        <f t="shared" si="5"/>
        <v>0</v>
      </c>
      <c r="G7" s="168"/>
    </row>
    <row r="8" spans="1:7">
      <c r="A8" s="174"/>
      <c r="B8" s="82"/>
      <c r="C8" s="80"/>
      <c r="D8" s="78">
        <f t="shared" si="3"/>
        <v>0</v>
      </c>
      <c r="E8" s="78">
        <f t="shared" si="4"/>
        <v>0</v>
      </c>
      <c r="F8" s="78">
        <f t="shared" si="5"/>
        <v>0</v>
      </c>
      <c r="G8" s="168"/>
    </row>
    <row r="9" spans="1:7">
      <c r="A9" s="174"/>
      <c r="B9" s="82"/>
      <c r="C9" s="80"/>
      <c r="D9" s="78">
        <f t="shared" ref="D9:D22" si="6">+A9*C9</f>
        <v>0</v>
      </c>
      <c r="E9" s="78">
        <f t="shared" ref="E9:E22" si="7">+D9*16%</f>
        <v>0</v>
      </c>
      <c r="F9" s="78">
        <f t="shared" ref="F9:F22" si="8">+E9+D9</f>
        <v>0</v>
      </c>
      <c r="G9" s="168"/>
    </row>
    <row r="10" spans="1:7">
      <c r="A10" s="174"/>
      <c r="B10" s="82"/>
      <c r="C10" s="80"/>
      <c r="D10" s="78">
        <f t="shared" si="6"/>
        <v>0</v>
      </c>
      <c r="E10" s="78">
        <f t="shared" si="7"/>
        <v>0</v>
      </c>
      <c r="F10" s="78">
        <f t="shared" si="8"/>
        <v>0</v>
      </c>
      <c r="G10" s="168"/>
    </row>
    <row r="11" spans="1:7">
      <c r="A11" s="174"/>
      <c r="B11" s="82"/>
      <c r="C11" s="80"/>
      <c r="D11" s="78">
        <f t="shared" si="6"/>
        <v>0</v>
      </c>
      <c r="E11" s="78">
        <f t="shared" si="7"/>
        <v>0</v>
      </c>
      <c r="F11" s="78">
        <f t="shared" si="8"/>
        <v>0</v>
      </c>
      <c r="G11" s="168"/>
    </row>
    <row r="12" spans="1:7">
      <c r="A12" s="174"/>
      <c r="B12" s="82"/>
      <c r="C12" s="80"/>
      <c r="D12" s="78">
        <f t="shared" si="6"/>
        <v>0</v>
      </c>
      <c r="E12" s="78">
        <f t="shared" si="7"/>
        <v>0</v>
      </c>
      <c r="F12" s="78">
        <f t="shared" si="8"/>
        <v>0</v>
      </c>
      <c r="G12" s="168"/>
    </row>
    <row r="13" spans="1:7">
      <c r="A13" s="174"/>
      <c r="B13" s="82"/>
      <c r="C13" s="80"/>
      <c r="D13" s="78">
        <f t="shared" si="6"/>
        <v>0</v>
      </c>
      <c r="E13" s="78">
        <f t="shared" si="7"/>
        <v>0</v>
      </c>
      <c r="F13" s="78">
        <f t="shared" si="8"/>
        <v>0</v>
      </c>
      <c r="G13" s="168"/>
    </row>
    <row r="14" spans="1:7">
      <c r="A14" s="174"/>
      <c r="B14" s="82"/>
      <c r="C14" s="80"/>
      <c r="D14" s="78">
        <f t="shared" si="6"/>
        <v>0</v>
      </c>
      <c r="E14" s="78">
        <f t="shared" si="7"/>
        <v>0</v>
      </c>
      <c r="F14" s="78">
        <f t="shared" si="8"/>
        <v>0</v>
      </c>
      <c r="G14" s="168"/>
    </row>
    <row r="15" spans="1:7">
      <c r="A15" s="174"/>
      <c r="B15" s="82"/>
      <c r="C15" s="80"/>
      <c r="D15" s="78">
        <f t="shared" si="6"/>
        <v>0</v>
      </c>
      <c r="E15" s="78">
        <f t="shared" si="7"/>
        <v>0</v>
      </c>
      <c r="F15" s="78">
        <f t="shared" si="8"/>
        <v>0</v>
      </c>
      <c r="G15" s="168"/>
    </row>
    <row r="16" spans="1:7">
      <c r="A16" s="174"/>
      <c r="B16" s="82"/>
      <c r="C16" s="80"/>
      <c r="D16" s="78">
        <f t="shared" si="6"/>
        <v>0</v>
      </c>
      <c r="E16" s="78">
        <f t="shared" si="7"/>
        <v>0</v>
      </c>
      <c r="F16" s="78">
        <f t="shared" si="8"/>
        <v>0</v>
      </c>
      <c r="G16" s="168"/>
    </row>
    <row r="17" spans="1:7">
      <c r="A17" s="174"/>
      <c r="B17" s="82"/>
      <c r="C17" s="80"/>
      <c r="D17" s="78">
        <f t="shared" si="6"/>
        <v>0</v>
      </c>
      <c r="E17" s="78">
        <f t="shared" si="7"/>
        <v>0</v>
      </c>
      <c r="F17" s="78">
        <f t="shared" si="8"/>
        <v>0</v>
      </c>
      <c r="G17" s="168"/>
    </row>
    <row r="18" spans="1:7">
      <c r="A18" s="174"/>
      <c r="B18" s="82"/>
      <c r="C18" s="80"/>
      <c r="D18" s="78">
        <f t="shared" si="6"/>
        <v>0</v>
      </c>
      <c r="E18" s="78">
        <f t="shared" si="7"/>
        <v>0</v>
      </c>
      <c r="F18" s="78">
        <f t="shared" si="8"/>
        <v>0</v>
      </c>
      <c r="G18" s="168"/>
    </row>
    <row r="19" spans="1:7">
      <c r="A19" s="174"/>
      <c r="B19" s="82"/>
      <c r="C19" s="80"/>
      <c r="D19" s="78">
        <f t="shared" si="6"/>
        <v>0</v>
      </c>
      <c r="E19" s="78">
        <f t="shared" si="7"/>
        <v>0</v>
      </c>
      <c r="F19" s="78">
        <f t="shared" si="8"/>
        <v>0</v>
      </c>
      <c r="G19" s="168"/>
    </row>
    <row r="20" spans="1:7">
      <c r="A20" s="174"/>
      <c r="B20" s="82"/>
      <c r="C20" s="80"/>
      <c r="D20" s="78">
        <f t="shared" si="6"/>
        <v>0</v>
      </c>
      <c r="E20" s="78">
        <f t="shared" si="7"/>
        <v>0</v>
      </c>
      <c r="F20" s="78">
        <f t="shared" si="8"/>
        <v>0</v>
      </c>
      <c r="G20" s="168"/>
    </row>
    <row r="21" spans="1:7">
      <c r="A21" s="174"/>
      <c r="B21" s="82"/>
      <c r="C21" s="80"/>
      <c r="D21" s="78">
        <f t="shared" si="6"/>
        <v>0</v>
      </c>
      <c r="E21" s="78">
        <f t="shared" si="7"/>
        <v>0</v>
      </c>
      <c r="F21" s="78">
        <f t="shared" si="8"/>
        <v>0</v>
      </c>
      <c r="G21" s="168"/>
    </row>
    <row r="22" spans="1:7">
      <c r="A22" s="174"/>
      <c r="B22" s="82"/>
      <c r="C22" s="80"/>
      <c r="D22" s="78">
        <f t="shared" si="6"/>
        <v>0</v>
      </c>
      <c r="E22" s="78">
        <f t="shared" si="7"/>
        <v>0</v>
      </c>
      <c r="F22" s="78">
        <f t="shared" si="8"/>
        <v>0</v>
      </c>
      <c r="G22" s="168"/>
    </row>
    <row r="23" spans="1:7">
      <c r="A23" s="174"/>
      <c r="B23" s="82"/>
      <c r="C23" s="80"/>
      <c r="D23" s="78">
        <f t="shared" si="3"/>
        <v>0</v>
      </c>
      <c r="E23" s="78">
        <f t="shared" si="4"/>
        <v>0</v>
      </c>
      <c r="F23" s="78">
        <f t="shared" si="5"/>
        <v>0</v>
      </c>
      <c r="G23" s="168"/>
    </row>
    <row r="24" spans="1:7">
      <c r="A24" s="174"/>
      <c r="B24" s="82"/>
      <c r="C24" s="80"/>
      <c r="D24" s="78">
        <f t="shared" si="3"/>
        <v>0</v>
      </c>
      <c r="E24" s="78">
        <f t="shared" si="4"/>
        <v>0</v>
      </c>
      <c r="F24" s="78">
        <f t="shared" si="5"/>
        <v>0</v>
      </c>
      <c r="G24" s="168"/>
    </row>
    <row r="25" spans="1:7">
      <c r="A25" s="174"/>
      <c r="B25" s="82"/>
      <c r="C25" s="80"/>
      <c r="D25" s="78">
        <f t="shared" si="3"/>
        <v>0</v>
      </c>
      <c r="E25" s="78">
        <f t="shared" si="4"/>
        <v>0</v>
      </c>
      <c r="F25" s="78">
        <f t="shared" si="5"/>
        <v>0</v>
      </c>
      <c r="G25" s="168"/>
    </row>
    <row r="26" spans="1:7">
      <c r="A26" s="174"/>
      <c r="B26" s="82"/>
      <c r="C26" s="80"/>
      <c r="D26" s="78">
        <f t="shared" si="3"/>
        <v>0</v>
      </c>
      <c r="E26" s="78">
        <f t="shared" si="4"/>
        <v>0</v>
      </c>
      <c r="F26" s="78">
        <f t="shared" si="5"/>
        <v>0</v>
      </c>
      <c r="G26" s="168"/>
    </row>
    <row r="27" spans="1:7" ht="18">
      <c r="A27" s="84"/>
      <c r="B27" s="169"/>
      <c r="C27" s="78"/>
      <c r="D27" s="78"/>
      <c r="E27" s="170" t="s">
        <v>40</v>
      </c>
      <c r="F27" s="170">
        <f>SUM(F5:F26)</f>
        <v>0</v>
      </c>
      <c r="G27" s="168"/>
    </row>
    <row r="28" spans="1:7" ht="56.4" customHeight="1">
      <c r="A28" s="186" t="s">
        <v>133</v>
      </c>
      <c r="B28" s="187"/>
      <c r="C28" s="187"/>
      <c r="D28" s="187"/>
      <c r="E28" s="187"/>
      <c r="F28" s="188"/>
      <c r="G28" s="168"/>
    </row>
    <row r="29" spans="1:7">
      <c r="A29" s="174"/>
      <c r="B29" s="81"/>
      <c r="C29" s="80"/>
      <c r="D29" s="78">
        <f t="shared" ref="D29:D38" si="9">+A29*C29</f>
        <v>0</v>
      </c>
      <c r="E29" s="78">
        <f t="shared" ref="E29:E38" si="10">+D29*16%</f>
        <v>0</v>
      </c>
      <c r="F29" s="78">
        <f t="shared" ref="F29:F38" si="11">+E29+D29</f>
        <v>0</v>
      </c>
    </row>
    <row r="30" spans="1:7">
      <c r="A30" s="174"/>
      <c r="B30" s="81"/>
      <c r="C30" s="80"/>
      <c r="D30" s="78">
        <f t="shared" si="9"/>
        <v>0</v>
      </c>
      <c r="E30" s="78">
        <f t="shared" si="10"/>
        <v>0</v>
      </c>
      <c r="F30" s="78">
        <f t="shared" si="11"/>
        <v>0</v>
      </c>
    </row>
    <row r="31" spans="1:7">
      <c r="A31" s="174"/>
      <c r="B31" s="81"/>
      <c r="C31" s="80"/>
      <c r="D31" s="78">
        <f t="shared" si="9"/>
        <v>0</v>
      </c>
      <c r="E31" s="78">
        <f t="shared" si="10"/>
        <v>0</v>
      </c>
      <c r="F31" s="78">
        <f t="shared" si="11"/>
        <v>0</v>
      </c>
    </row>
    <row r="32" spans="1:7">
      <c r="A32" s="174"/>
      <c r="B32" s="81"/>
      <c r="C32" s="80"/>
      <c r="D32" s="78">
        <f t="shared" si="9"/>
        <v>0</v>
      </c>
      <c r="E32" s="78">
        <f t="shared" si="10"/>
        <v>0</v>
      </c>
      <c r="F32" s="78">
        <f t="shared" si="11"/>
        <v>0</v>
      </c>
    </row>
    <row r="33" spans="1:7">
      <c r="A33" s="174"/>
      <c r="B33" s="81"/>
      <c r="C33" s="80"/>
      <c r="D33" s="78">
        <f t="shared" si="9"/>
        <v>0</v>
      </c>
      <c r="E33" s="78">
        <f t="shared" si="10"/>
        <v>0</v>
      </c>
      <c r="F33" s="78">
        <f t="shared" si="11"/>
        <v>0</v>
      </c>
    </row>
    <row r="34" spans="1:7">
      <c r="A34" s="174"/>
      <c r="B34" s="81"/>
      <c r="C34" s="80"/>
      <c r="D34" s="78">
        <f t="shared" si="9"/>
        <v>0</v>
      </c>
      <c r="E34" s="78">
        <f t="shared" si="10"/>
        <v>0</v>
      </c>
      <c r="F34" s="78">
        <f t="shared" si="11"/>
        <v>0</v>
      </c>
    </row>
    <row r="35" spans="1:7">
      <c r="A35" s="174"/>
      <c r="B35" s="81"/>
      <c r="C35" s="80"/>
      <c r="D35" s="78">
        <f t="shared" si="9"/>
        <v>0</v>
      </c>
      <c r="E35" s="78">
        <f t="shared" si="10"/>
        <v>0</v>
      </c>
      <c r="F35" s="78">
        <f t="shared" si="11"/>
        <v>0</v>
      </c>
    </row>
    <row r="36" spans="1:7">
      <c r="A36" s="174"/>
      <c r="B36" s="81"/>
      <c r="C36" s="80"/>
      <c r="D36" s="78">
        <f t="shared" si="9"/>
        <v>0</v>
      </c>
      <c r="E36" s="78">
        <f t="shared" si="10"/>
        <v>0</v>
      </c>
      <c r="F36" s="78">
        <f t="shared" si="11"/>
        <v>0</v>
      </c>
    </row>
    <row r="37" spans="1:7">
      <c r="A37" s="174"/>
      <c r="B37" s="81"/>
      <c r="C37" s="80"/>
      <c r="D37" s="78">
        <f t="shared" si="9"/>
        <v>0</v>
      </c>
      <c r="E37" s="78">
        <f t="shared" si="10"/>
        <v>0</v>
      </c>
      <c r="F37" s="78">
        <f t="shared" si="11"/>
        <v>0</v>
      </c>
    </row>
    <row r="38" spans="1:7">
      <c r="A38" s="174"/>
      <c r="B38" s="81"/>
      <c r="C38" s="80"/>
      <c r="D38" s="78">
        <f t="shared" si="9"/>
        <v>0</v>
      </c>
      <c r="E38" s="78">
        <f t="shared" si="10"/>
        <v>0</v>
      </c>
      <c r="F38" s="78">
        <f t="shared" si="11"/>
        <v>0</v>
      </c>
    </row>
    <row r="39" spans="1:7" ht="18">
      <c r="A39" s="84"/>
      <c r="B39" s="76"/>
      <c r="C39" s="78"/>
      <c r="D39" s="78"/>
      <c r="E39" s="170" t="s">
        <v>40</v>
      </c>
      <c r="F39" s="170">
        <f>SUM(F29:F38)</f>
        <v>0</v>
      </c>
    </row>
    <row r="40" spans="1:7" ht="56.4" customHeight="1">
      <c r="A40" s="186" t="s">
        <v>134</v>
      </c>
      <c r="B40" s="187"/>
      <c r="C40" s="187"/>
      <c r="D40" s="187"/>
      <c r="E40" s="187"/>
      <c r="F40" s="188"/>
      <c r="G40" s="168"/>
    </row>
    <row r="41" spans="1:7">
      <c r="A41" s="174"/>
      <c r="B41" s="81"/>
      <c r="C41" s="80"/>
      <c r="D41" s="78">
        <f t="shared" ref="D41:D59" si="12">+A41*C41</f>
        <v>0</v>
      </c>
      <c r="E41" s="78">
        <f t="shared" ref="E41:E59" si="13">+D41*16%</f>
        <v>0</v>
      </c>
      <c r="F41" s="78">
        <f t="shared" ref="F41:F59" si="14">+E41+D41</f>
        <v>0</v>
      </c>
    </row>
    <row r="42" spans="1:7">
      <c r="A42" s="174"/>
      <c r="B42" s="81"/>
      <c r="C42" s="80"/>
      <c r="D42" s="78">
        <f t="shared" si="12"/>
        <v>0</v>
      </c>
      <c r="E42" s="78">
        <f t="shared" si="13"/>
        <v>0</v>
      </c>
      <c r="F42" s="78">
        <f t="shared" si="14"/>
        <v>0</v>
      </c>
    </row>
    <row r="43" spans="1:7">
      <c r="A43" s="174"/>
      <c r="B43" s="81"/>
      <c r="C43" s="80"/>
      <c r="D43" s="78">
        <f t="shared" si="12"/>
        <v>0</v>
      </c>
      <c r="E43" s="78">
        <f t="shared" si="13"/>
        <v>0</v>
      </c>
      <c r="F43" s="78">
        <f t="shared" si="14"/>
        <v>0</v>
      </c>
    </row>
    <row r="44" spans="1:7">
      <c r="A44" s="174"/>
      <c r="B44" s="81"/>
      <c r="C44" s="80"/>
      <c r="D44" s="78">
        <f t="shared" si="12"/>
        <v>0</v>
      </c>
      <c r="E44" s="78">
        <f t="shared" si="13"/>
        <v>0</v>
      </c>
      <c r="F44" s="78">
        <f t="shared" si="14"/>
        <v>0</v>
      </c>
    </row>
    <row r="45" spans="1:7">
      <c r="A45" s="174"/>
      <c r="B45" s="81"/>
      <c r="C45" s="80"/>
      <c r="D45" s="78">
        <f t="shared" si="12"/>
        <v>0</v>
      </c>
      <c r="E45" s="78">
        <f t="shared" si="13"/>
        <v>0</v>
      </c>
      <c r="F45" s="78">
        <f t="shared" si="14"/>
        <v>0</v>
      </c>
    </row>
    <row r="46" spans="1:7">
      <c r="A46" s="174"/>
      <c r="B46" s="81"/>
      <c r="C46" s="80"/>
      <c r="D46" s="78">
        <f t="shared" ref="D46:D50" si="15">+A46*C46</f>
        <v>0</v>
      </c>
      <c r="E46" s="78">
        <f t="shared" ref="E46:E50" si="16">+D46*16%</f>
        <v>0</v>
      </c>
      <c r="F46" s="78">
        <f t="shared" ref="F46:F50" si="17">+E46+D46</f>
        <v>0</v>
      </c>
    </row>
    <row r="47" spans="1:7">
      <c r="A47" s="174"/>
      <c r="B47" s="81"/>
      <c r="C47" s="80"/>
      <c r="D47" s="78">
        <f t="shared" si="15"/>
        <v>0</v>
      </c>
      <c r="E47" s="78">
        <f t="shared" si="16"/>
        <v>0</v>
      </c>
      <c r="F47" s="78">
        <f t="shared" si="17"/>
        <v>0</v>
      </c>
    </row>
    <row r="48" spans="1:7">
      <c r="A48" s="174"/>
      <c r="B48" s="81"/>
      <c r="C48" s="80"/>
      <c r="D48" s="78">
        <f t="shared" si="15"/>
        <v>0</v>
      </c>
      <c r="E48" s="78">
        <f t="shared" si="16"/>
        <v>0</v>
      </c>
      <c r="F48" s="78">
        <f t="shared" si="17"/>
        <v>0</v>
      </c>
    </row>
    <row r="49" spans="1:6">
      <c r="A49" s="174"/>
      <c r="B49" s="81"/>
      <c r="C49" s="80"/>
      <c r="D49" s="78">
        <f t="shared" si="15"/>
        <v>0</v>
      </c>
      <c r="E49" s="78">
        <f t="shared" si="16"/>
        <v>0</v>
      </c>
      <c r="F49" s="78">
        <f t="shared" si="17"/>
        <v>0</v>
      </c>
    </row>
    <row r="50" spans="1:6">
      <c r="A50" s="174"/>
      <c r="B50" s="81"/>
      <c r="C50" s="80"/>
      <c r="D50" s="78">
        <f t="shared" si="15"/>
        <v>0</v>
      </c>
      <c r="E50" s="78">
        <f t="shared" si="16"/>
        <v>0</v>
      </c>
      <c r="F50" s="78">
        <f t="shared" si="17"/>
        <v>0</v>
      </c>
    </row>
    <row r="51" spans="1:6">
      <c r="A51" s="174"/>
      <c r="B51" s="81"/>
      <c r="C51" s="80"/>
      <c r="D51" s="78">
        <f t="shared" si="12"/>
        <v>0</v>
      </c>
      <c r="E51" s="78">
        <f t="shared" si="13"/>
        <v>0</v>
      </c>
      <c r="F51" s="78">
        <f t="shared" si="14"/>
        <v>0</v>
      </c>
    </row>
    <row r="52" spans="1:6">
      <c r="A52" s="174"/>
      <c r="B52" s="81"/>
      <c r="C52" s="80"/>
      <c r="D52" s="78">
        <f t="shared" ref="D52:D58" si="18">+A52*C52</f>
        <v>0</v>
      </c>
      <c r="E52" s="78">
        <f t="shared" ref="E52:E58" si="19">+D52*16%</f>
        <v>0</v>
      </c>
      <c r="F52" s="78">
        <f t="shared" ref="F52:F58" si="20">+E52+D52</f>
        <v>0</v>
      </c>
    </row>
    <row r="53" spans="1:6">
      <c r="A53" s="174"/>
      <c r="B53" s="81"/>
      <c r="C53" s="80"/>
      <c r="D53" s="78">
        <f t="shared" si="18"/>
        <v>0</v>
      </c>
      <c r="E53" s="78">
        <f t="shared" si="19"/>
        <v>0</v>
      </c>
      <c r="F53" s="78">
        <f t="shared" si="20"/>
        <v>0</v>
      </c>
    </row>
    <row r="54" spans="1:6" ht="18">
      <c r="A54" s="174"/>
      <c r="B54" s="81"/>
      <c r="C54" s="80"/>
      <c r="D54" s="78">
        <f t="shared" si="18"/>
        <v>0</v>
      </c>
      <c r="E54" s="170" t="s">
        <v>40</v>
      </c>
      <c r="F54" s="170">
        <f>SUM(F41:F52)</f>
        <v>0</v>
      </c>
    </row>
    <row r="55" spans="1:6" ht="28.2" customHeight="1">
      <c r="A55" s="191" t="s">
        <v>111</v>
      </c>
      <c r="B55" s="192"/>
      <c r="C55" s="192"/>
      <c r="D55" s="192"/>
      <c r="E55" s="192"/>
      <c r="F55" s="193"/>
    </row>
    <row r="56" spans="1:6">
      <c r="A56" s="174"/>
      <c r="B56" s="81"/>
      <c r="C56" s="80"/>
      <c r="D56" s="78">
        <f t="shared" si="18"/>
        <v>0</v>
      </c>
      <c r="E56" s="78">
        <f t="shared" si="19"/>
        <v>0</v>
      </c>
      <c r="F56" s="78">
        <f t="shared" si="20"/>
        <v>0</v>
      </c>
    </row>
    <row r="57" spans="1:6">
      <c r="A57" s="174"/>
      <c r="B57" s="81"/>
      <c r="C57" s="80"/>
      <c r="D57" s="78">
        <f t="shared" si="18"/>
        <v>0</v>
      </c>
      <c r="E57" s="78">
        <f t="shared" si="19"/>
        <v>0</v>
      </c>
      <c r="F57" s="78">
        <f t="shared" si="20"/>
        <v>0</v>
      </c>
    </row>
    <row r="58" spans="1:6">
      <c r="A58" s="174"/>
      <c r="B58" s="81"/>
      <c r="C58" s="80"/>
      <c r="D58" s="78">
        <f t="shared" si="18"/>
        <v>0</v>
      </c>
      <c r="E58" s="78">
        <f t="shared" si="19"/>
        <v>0</v>
      </c>
      <c r="F58" s="78">
        <f t="shared" si="20"/>
        <v>0</v>
      </c>
    </row>
    <row r="59" spans="1:6">
      <c r="A59" s="174"/>
      <c r="B59" s="81"/>
      <c r="C59" s="80"/>
      <c r="D59" s="78">
        <f t="shared" si="12"/>
        <v>0</v>
      </c>
      <c r="E59" s="78">
        <f t="shared" si="13"/>
        <v>0</v>
      </c>
      <c r="F59" s="78">
        <f t="shared" si="14"/>
        <v>0</v>
      </c>
    </row>
    <row r="60" spans="1:6" ht="18">
      <c r="A60" s="84"/>
      <c r="B60" s="76"/>
      <c r="C60" s="78"/>
      <c r="D60" s="78">
        <f t="shared" si="0"/>
        <v>0</v>
      </c>
      <c r="E60" s="170" t="s">
        <v>40</v>
      </c>
      <c r="F60" s="170">
        <f>SUM(F56:F59)</f>
        <v>0</v>
      </c>
    </row>
    <row r="61" spans="1:6" ht="25.8">
      <c r="A61" s="184" t="s">
        <v>113</v>
      </c>
      <c r="B61" s="184"/>
      <c r="C61" s="184"/>
      <c r="D61" s="184"/>
      <c r="E61" s="184"/>
      <c r="F61" s="171">
        <f>F27+F39+F60+F54</f>
        <v>0</v>
      </c>
    </row>
    <row r="63" spans="1:6" ht="57" customHeight="1">
      <c r="A63" s="185" t="s">
        <v>77</v>
      </c>
      <c r="B63" s="185"/>
      <c r="C63" s="185"/>
      <c r="D63" s="185"/>
      <c r="E63" s="185"/>
      <c r="F63" s="185"/>
    </row>
    <row r="64" spans="1:6" ht="18">
      <c r="D64" s="230" t="s">
        <v>80</v>
      </c>
      <c r="E64" s="181"/>
      <c r="F64" s="181"/>
    </row>
    <row r="65" spans="4:6">
      <c r="D65" s="182" t="s">
        <v>81</v>
      </c>
      <c r="E65" s="182"/>
      <c r="F65" s="182"/>
    </row>
    <row r="66" spans="4:6" ht="28.8" customHeight="1">
      <c r="D66" s="172" t="s">
        <v>80</v>
      </c>
      <c r="E66" s="173" t="s">
        <v>82</v>
      </c>
      <c r="F66" s="173" t="s">
        <v>112</v>
      </c>
    </row>
    <row r="67" spans="4:6">
      <c r="D67" s="177" t="s">
        <v>83</v>
      </c>
      <c r="E67" s="175"/>
      <c r="F67" s="176" t="e">
        <f>E67/F61</f>
        <v>#DIV/0!</v>
      </c>
    </row>
    <row r="68" spans="4:6">
      <c r="D68" s="177" t="s">
        <v>84</v>
      </c>
      <c r="E68" s="175"/>
      <c r="F68" s="176" t="e">
        <f>E68/F61</f>
        <v>#DIV/0!</v>
      </c>
    </row>
    <row r="69" spans="4:6">
      <c r="D69" s="177" t="s">
        <v>85</v>
      </c>
      <c r="E69" s="175"/>
      <c r="F69" s="176" t="e">
        <f>E69/F61</f>
        <v>#DIV/0!</v>
      </c>
    </row>
    <row r="70" spans="4:6">
      <c r="D70" s="177" t="s">
        <v>86</v>
      </c>
      <c r="E70" s="175"/>
      <c r="F70" s="176" t="e">
        <f>E70/F61</f>
        <v>#DIV/0!</v>
      </c>
    </row>
    <row r="71" spans="4:6">
      <c r="D71" s="177" t="s">
        <v>87</v>
      </c>
      <c r="E71" s="175"/>
      <c r="F71" s="176" t="e">
        <f>E71/F61</f>
        <v>#DIV/0!</v>
      </c>
    </row>
    <row r="72" spans="4:6">
      <c r="D72" s="177" t="s">
        <v>109</v>
      </c>
      <c r="E72" s="175"/>
      <c r="F72" s="176" t="e">
        <f>E72/F61</f>
        <v>#DIV/0!</v>
      </c>
    </row>
    <row r="73" spans="4:6">
      <c r="D73" s="177" t="s">
        <v>110</v>
      </c>
      <c r="E73" s="175"/>
      <c r="F73" s="176" t="e">
        <f>E73/F61</f>
        <v>#DIV/0!</v>
      </c>
    </row>
    <row r="74" spans="4:6">
      <c r="D74" s="77" t="s">
        <v>40</v>
      </c>
      <c r="E74" s="78">
        <f>E67+E68+E69+E70+E71+E72+E73</f>
        <v>0</v>
      </c>
      <c r="F74" s="176" t="e">
        <f>F67+F68+F69+F70+F71+F72+F73</f>
        <v>#DIV/0!</v>
      </c>
    </row>
  </sheetData>
  <sheetProtection algorithmName="SHA-512" hashValue="XufNfnDUNQNkKHo0p/HONR4wU0GeYF8hcnTTAvSteNyxKmyX1Zi57w62+7CcVkPrrzndcmZJd9SsSBjVwPj1IQ==" saltValue="5Ct8PfnAjfwRLC5C4EGJQg==" spinCount="100000" sheet="1" objects="1" scenarios="1"/>
  <mergeCells count="11">
    <mergeCell ref="D64:F64"/>
    <mergeCell ref="D65:F65"/>
    <mergeCell ref="A1:F1"/>
    <mergeCell ref="A61:E61"/>
    <mergeCell ref="A63:F63"/>
    <mergeCell ref="A4:F4"/>
    <mergeCell ref="A28:F28"/>
    <mergeCell ref="A40:F40"/>
    <mergeCell ref="A2:C2"/>
    <mergeCell ref="D2:F2"/>
    <mergeCell ref="A55:F5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EC7B3-FDE5-4160-AA0F-81A08AF9F1A6}">
  <sheetPr>
    <tabColor rgb="FF00B0F0"/>
  </sheetPr>
  <dimension ref="A1:P64"/>
  <sheetViews>
    <sheetView topLeftCell="C9" zoomScale="90" zoomScaleNormal="90" workbookViewId="0">
      <selection activeCell="I8" sqref="I8"/>
    </sheetView>
  </sheetViews>
  <sheetFormatPr baseColWidth="10" defaultRowHeight="13.8"/>
  <cols>
    <col min="1" max="1" width="62.33203125" style="121" customWidth="1"/>
    <col min="2" max="2" width="22.88671875" style="121" customWidth="1"/>
    <col min="3" max="3" width="24.77734375" style="121" customWidth="1"/>
    <col min="4" max="4" width="23.44140625" style="121" customWidth="1"/>
    <col min="5" max="5" width="23.5546875" style="121" customWidth="1"/>
    <col min="6" max="6" width="31.44140625" style="121" customWidth="1"/>
    <col min="7" max="7" width="15" style="121" customWidth="1"/>
    <col min="8" max="8" width="31.44140625" style="121" customWidth="1"/>
    <col min="9" max="9" width="15" style="121" customWidth="1"/>
    <col min="10" max="10" width="31.44140625" style="121" customWidth="1"/>
    <col min="11" max="11" width="15" style="121" customWidth="1"/>
    <col min="12" max="16384" width="11.5546875" style="121"/>
  </cols>
  <sheetData>
    <row r="1" spans="1:16" s="166" customFormat="1" ht="18">
      <c r="A1" s="194" t="s">
        <v>107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</row>
    <row r="2" spans="1:16" ht="58.8" customHeight="1">
      <c r="A2" s="203" t="s">
        <v>102</v>
      </c>
      <c r="B2" s="203"/>
      <c r="C2" s="75"/>
      <c r="F2" s="206" t="s">
        <v>67</v>
      </c>
      <c r="G2" s="206"/>
      <c r="H2" s="211" t="s">
        <v>68</v>
      </c>
      <c r="I2" s="211"/>
      <c r="J2" s="212" t="s">
        <v>69</v>
      </c>
      <c r="K2" s="212"/>
    </row>
    <row r="3" spans="1:16" ht="20.399999999999999" customHeight="1">
      <c r="A3" s="208" t="s">
        <v>37</v>
      </c>
      <c r="B3" s="208"/>
      <c r="C3" s="75"/>
      <c r="D3" s="75"/>
      <c r="F3" s="122" t="s">
        <v>117</v>
      </c>
      <c r="G3" s="125">
        <f>B18/2</f>
        <v>0</v>
      </c>
      <c r="H3" s="122" t="s">
        <v>117</v>
      </c>
      <c r="I3" s="228">
        <f>B18/2</f>
        <v>0</v>
      </c>
      <c r="J3" s="122" t="s">
        <v>117</v>
      </c>
      <c r="K3" s="228">
        <v>0</v>
      </c>
      <c r="M3" s="178"/>
      <c r="N3" s="178"/>
      <c r="O3" s="178"/>
      <c r="P3" s="178"/>
    </row>
    <row r="4" spans="1:16" ht="18" customHeight="1">
      <c r="A4" s="207" t="s">
        <v>103</v>
      </c>
      <c r="B4" s="207"/>
      <c r="C4" s="75"/>
      <c r="D4" s="75"/>
      <c r="F4" s="122" t="s">
        <v>118</v>
      </c>
      <c r="G4" s="123">
        <f>C33</f>
        <v>0</v>
      </c>
      <c r="H4" s="122" t="s">
        <v>119</v>
      </c>
      <c r="I4" s="123">
        <f>C48</f>
        <v>0</v>
      </c>
      <c r="J4" s="122" t="s">
        <v>120</v>
      </c>
      <c r="K4" s="123">
        <f>C64</f>
        <v>0</v>
      </c>
      <c r="M4" s="178"/>
      <c r="N4" s="178"/>
      <c r="O4" s="178"/>
      <c r="P4" s="178"/>
    </row>
    <row r="5" spans="1:16" ht="19.8" customHeight="1">
      <c r="A5" s="124" t="s">
        <v>123</v>
      </c>
      <c r="B5" s="125"/>
      <c r="F5" s="126" t="s">
        <v>72</v>
      </c>
      <c r="G5" s="127">
        <f>G3+G4</f>
        <v>0</v>
      </c>
      <c r="H5" s="126" t="s">
        <v>72</v>
      </c>
      <c r="I5" s="127">
        <f>I3+I4</f>
        <v>0</v>
      </c>
      <c r="J5" s="126" t="s">
        <v>70</v>
      </c>
      <c r="K5" s="127">
        <f>K3+K4</f>
        <v>0</v>
      </c>
      <c r="M5" s="178"/>
      <c r="N5" s="178"/>
      <c r="O5" s="178"/>
      <c r="P5" s="178"/>
    </row>
    <row r="6" spans="1:16" ht="19.8" customHeight="1">
      <c r="A6" s="124" t="s">
        <v>108</v>
      </c>
      <c r="B6" s="125"/>
      <c r="F6" s="128" t="s">
        <v>54</v>
      </c>
      <c r="G6" s="129"/>
      <c r="H6" s="128" t="s">
        <v>54</v>
      </c>
      <c r="I6" s="129"/>
      <c r="J6" s="128" t="s">
        <v>54</v>
      </c>
      <c r="K6" s="129">
        <v>1</v>
      </c>
      <c r="M6" s="178"/>
      <c r="N6" s="178"/>
      <c r="O6" s="178"/>
      <c r="P6" s="178"/>
    </row>
    <row r="7" spans="1:16" ht="19.8" customHeight="1">
      <c r="A7" s="124" t="s">
        <v>100</v>
      </c>
      <c r="B7" s="125"/>
      <c r="F7" s="122" t="s">
        <v>55</v>
      </c>
      <c r="G7" s="123" t="e">
        <f>G5/G6</f>
        <v>#DIV/0!</v>
      </c>
      <c r="H7" s="122" t="s">
        <v>55</v>
      </c>
      <c r="I7" s="123" t="e">
        <f>I5/I6</f>
        <v>#DIV/0!</v>
      </c>
      <c r="J7" s="122" t="s">
        <v>55</v>
      </c>
      <c r="K7" s="123">
        <f>K5/K6</f>
        <v>0</v>
      </c>
      <c r="M7" s="178"/>
      <c r="N7" s="178"/>
      <c r="O7" s="178"/>
      <c r="P7" s="178"/>
    </row>
    <row r="8" spans="1:16" ht="21" customHeight="1">
      <c r="A8" s="207" t="s">
        <v>36</v>
      </c>
      <c r="B8" s="207"/>
      <c r="F8" s="122" t="s">
        <v>56</v>
      </c>
      <c r="G8" s="130"/>
      <c r="H8" s="122" t="s">
        <v>56</v>
      </c>
      <c r="I8" s="130"/>
      <c r="J8" s="122" t="s">
        <v>56</v>
      </c>
      <c r="K8" s="130">
        <v>0.1</v>
      </c>
      <c r="M8" s="178"/>
      <c r="N8" s="178"/>
      <c r="O8" s="178"/>
      <c r="P8" s="178"/>
    </row>
    <row r="9" spans="1:16">
      <c r="A9" s="131" t="s">
        <v>125</v>
      </c>
      <c r="B9" s="125"/>
      <c r="F9" s="126" t="s">
        <v>57</v>
      </c>
      <c r="G9" s="127" t="e">
        <f>G7 *(1+G8)</f>
        <v>#DIV/0!</v>
      </c>
      <c r="H9" s="126" t="s">
        <v>57</v>
      </c>
      <c r="I9" s="127" t="e">
        <f>I7 *(1+I8)</f>
        <v>#DIV/0!</v>
      </c>
      <c r="J9" s="126" t="s">
        <v>57</v>
      </c>
      <c r="K9" s="127">
        <f>K7 *(1+K8)</f>
        <v>0</v>
      </c>
    </row>
    <row r="10" spans="1:16">
      <c r="A10" s="131" t="s">
        <v>127</v>
      </c>
      <c r="B10" s="125"/>
      <c r="F10" s="196"/>
      <c r="G10" s="197"/>
      <c r="H10" s="197"/>
      <c r="I10" s="197"/>
      <c r="J10" s="197"/>
      <c r="K10" s="198"/>
    </row>
    <row r="11" spans="1:16">
      <c r="A11" s="131" t="s">
        <v>124</v>
      </c>
      <c r="B11" s="125"/>
      <c r="F11" s="132" t="s">
        <v>58</v>
      </c>
      <c r="G11" s="132" t="e">
        <f>(G9*G6)*G14</f>
        <v>#DIV/0!</v>
      </c>
      <c r="H11" s="132" t="s">
        <v>61</v>
      </c>
      <c r="I11" s="132" t="e">
        <f>(I9*I6)*G14</f>
        <v>#DIV/0!</v>
      </c>
      <c r="J11" s="132" t="s">
        <v>64</v>
      </c>
      <c r="K11" s="132">
        <f>(K9*K6)*G14</f>
        <v>0</v>
      </c>
    </row>
    <row r="12" spans="1:16">
      <c r="A12" s="131" t="s">
        <v>128</v>
      </c>
      <c r="B12" s="125"/>
      <c r="F12" s="133" t="s">
        <v>59</v>
      </c>
      <c r="G12" s="134" t="e">
        <f>(G9*G6)*G15</f>
        <v>#DIV/0!</v>
      </c>
      <c r="H12" s="133" t="s">
        <v>62</v>
      </c>
      <c r="I12" s="134" t="e">
        <f>(I9*I6)*G15</f>
        <v>#DIV/0!</v>
      </c>
      <c r="J12" s="133" t="s">
        <v>65</v>
      </c>
      <c r="K12" s="134">
        <f>(K9*K6)*G15</f>
        <v>0</v>
      </c>
    </row>
    <row r="13" spans="1:16" ht="14.4" thickBot="1">
      <c r="A13" s="131" t="s">
        <v>126</v>
      </c>
      <c r="B13" s="125"/>
      <c r="F13" s="135" t="s">
        <v>60</v>
      </c>
      <c r="G13" s="136" t="e">
        <f>(G9*G6)*G16</f>
        <v>#DIV/0!</v>
      </c>
      <c r="H13" s="137" t="s">
        <v>63</v>
      </c>
      <c r="I13" s="138" t="e">
        <f>(I9*I6)*G16</f>
        <v>#DIV/0!</v>
      </c>
      <c r="J13" s="137" t="s">
        <v>66</v>
      </c>
      <c r="K13" s="138">
        <f>(K9*K6)*G16</f>
        <v>0</v>
      </c>
    </row>
    <row r="14" spans="1:16" ht="27.6">
      <c r="A14" s="209" t="s">
        <v>47</v>
      </c>
      <c r="B14" s="210"/>
      <c r="F14" s="139" t="s">
        <v>89</v>
      </c>
      <c r="G14" s="140">
        <v>1</v>
      </c>
      <c r="I14" s="204" t="s">
        <v>114</v>
      </c>
      <c r="J14" s="204"/>
      <c r="K14" s="204"/>
    </row>
    <row r="15" spans="1:16" ht="27.6">
      <c r="A15" s="141" t="s">
        <v>38</v>
      </c>
      <c r="B15" s="125"/>
      <c r="F15" s="142" t="s">
        <v>90</v>
      </c>
      <c r="G15" s="143">
        <v>0.75</v>
      </c>
      <c r="I15" s="205"/>
      <c r="J15" s="205"/>
      <c r="K15" s="205"/>
    </row>
    <row r="16" spans="1:16" ht="17.399999999999999" customHeight="1" thickBot="1">
      <c r="A16" s="141" t="s">
        <v>39</v>
      </c>
      <c r="B16" s="125"/>
      <c r="F16" s="144" t="s">
        <v>91</v>
      </c>
      <c r="G16" s="145">
        <v>0.5</v>
      </c>
      <c r="I16" s="205"/>
      <c r="J16" s="205"/>
      <c r="K16" s="205"/>
    </row>
    <row r="17" spans="1:11" ht="24.6" customHeight="1">
      <c r="A17" s="146" t="s">
        <v>121</v>
      </c>
      <c r="B17" s="147">
        <f>B15+B16</f>
        <v>0</v>
      </c>
      <c r="F17" s="213" t="s">
        <v>92</v>
      </c>
      <c r="G17" s="213"/>
      <c r="I17" s="205"/>
      <c r="J17" s="205"/>
      <c r="K17" s="205"/>
    </row>
    <row r="18" spans="1:11" ht="15.6">
      <c r="A18" s="179" t="s">
        <v>122</v>
      </c>
      <c r="B18" s="180">
        <f>B5+B6+B7+B9+B11+B12+B13+B17+B10</f>
        <v>0</v>
      </c>
    </row>
    <row r="19" spans="1:11">
      <c r="A19" s="148"/>
      <c r="B19" s="148"/>
    </row>
    <row r="20" spans="1:11">
      <c r="A20" s="196" t="s">
        <v>42</v>
      </c>
      <c r="B20" s="197"/>
      <c r="C20" s="197"/>
      <c r="D20" s="197"/>
      <c r="E20" s="198"/>
    </row>
    <row r="21" spans="1:11" ht="33" customHeight="1">
      <c r="A21" s="203" t="s">
        <v>41</v>
      </c>
      <c r="B21" s="203"/>
      <c r="C21" s="203"/>
      <c r="D21" s="203"/>
      <c r="E21" s="203"/>
    </row>
    <row r="22" spans="1:11" ht="24.6" customHeight="1">
      <c r="A22" s="195" t="s">
        <v>52</v>
      </c>
      <c r="B22" s="195"/>
      <c r="C22" s="195"/>
      <c r="D22" s="195"/>
      <c r="E22" s="195"/>
    </row>
    <row r="23" spans="1:11" ht="70.2" customHeight="1">
      <c r="A23" s="149" t="s">
        <v>53</v>
      </c>
      <c r="B23" s="150" t="s">
        <v>49</v>
      </c>
      <c r="C23" s="151" t="s">
        <v>104</v>
      </c>
      <c r="D23" s="152" t="s">
        <v>105</v>
      </c>
      <c r="E23" s="153" t="s">
        <v>106</v>
      </c>
    </row>
    <row r="24" spans="1:11" ht="52.8" customHeight="1">
      <c r="A24" s="229" t="s">
        <v>129</v>
      </c>
      <c r="B24" s="154"/>
      <c r="C24" s="125"/>
      <c r="D24" s="155">
        <f>C24*$G$15</f>
        <v>0</v>
      </c>
      <c r="E24" s="156">
        <f>C24*E31</f>
        <v>0</v>
      </c>
      <c r="F24" s="83"/>
    </row>
    <row r="25" spans="1:11" ht="46.8" customHeight="1">
      <c r="A25" s="229" t="s">
        <v>130</v>
      </c>
      <c r="B25" s="131"/>
      <c r="C25" s="125"/>
      <c r="D25" s="155">
        <f>C25*$G$15</f>
        <v>0</v>
      </c>
      <c r="E25" s="156">
        <f>C25*E31</f>
        <v>0</v>
      </c>
      <c r="F25" s="83"/>
    </row>
    <row r="26" spans="1:11" ht="32.4" customHeight="1">
      <c r="A26" s="79" t="s">
        <v>131</v>
      </c>
      <c r="B26" s="157"/>
      <c r="C26" s="125"/>
      <c r="D26" s="155">
        <f>C26*G15</f>
        <v>0</v>
      </c>
      <c r="E26" s="156">
        <f>C26*E31</f>
        <v>0</v>
      </c>
      <c r="F26" s="83"/>
    </row>
    <row r="27" spans="1:11" ht="51" customHeight="1">
      <c r="A27" s="79" t="s">
        <v>43</v>
      </c>
      <c r="B27" s="157"/>
      <c r="C27" s="125"/>
      <c r="D27" s="155">
        <f>C27*G15</f>
        <v>0</v>
      </c>
      <c r="E27" s="156">
        <f>C27*E31</f>
        <v>0</v>
      </c>
    </row>
    <row r="28" spans="1:11" ht="46.2" customHeight="1">
      <c r="A28" s="79" t="s">
        <v>44</v>
      </c>
      <c r="B28" s="131"/>
      <c r="C28" s="125"/>
      <c r="D28" s="155">
        <f>C28*G15</f>
        <v>0</v>
      </c>
      <c r="E28" s="156">
        <f>C28*E31</f>
        <v>0</v>
      </c>
    </row>
    <row r="29" spans="1:11" ht="45" customHeight="1">
      <c r="A29" s="79" t="s">
        <v>45</v>
      </c>
      <c r="B29" s="131"/>
      <c r="C29" s="125"/>
      <c r="D29" s="155">
        <f>C29*G15</f>
        <v>0</v>
      </c>
      <c r="E29" s="156">
        <f>C29*E31</f>
        <v>0</v>
      </c>
    </row>
    <row r="30" spans="1:11">
      <c r="A30" s="126" t="s">
        <v>48</v>
      </c>
      <c r="B30" s="131"/>
      <c r="C30" s="125"/>
      <c r="D30" s="155">
        <f>C30*G15</f>
        <v>0</v>
      </c>
      <c r="E30" s="156">
        <f>C30*E31</f>
        <v>0</v>
      </c>
    </row>
    <row r="31" spans="1:11" ht="14.4" customHeight="1">
      <c r="A31" s="158" t="s">
        <v>50</v>
      </c>
      <c r="B31" s="131"/>
      <c r="C31" s="159">
        <f>G14</f>
        <v>1</v>
      </c>
      <c r="D31" s="160">
        <f>G15</f>
        <v>0.75</v>
      </c>
      <c r="E31" s="161">
        <f>G16</f>
        <v>0.5</v>
      </c>
      <c r="F31" s="162"/>
      <c r="G31" s="162"/>
      <c r="H31" s="162"/>
      <c r="I31" s="162"/>
    </row>
    <row r="32" spans="1:11">
      <c r="A32" s="122"/>
      <c r="B32" s="163"/>
      <c r="C32" s="164"/>
      <c r="D32" s="165"/>
      <c r="E32" s="137"/>
      <c r="F32" s="162"/>
      <c r="G32" s="162"/>
      <c r="H32" s="162"/>
      <c r="I32" s="162"/>
    </row>
    <row r="33" spans="1:9">
      <c r="A33" s="126" t="s">
        <v>40</v>
      </c>
      <c r="B33" s="122"/>
      <c r="C33" s="147">
        <f>C24+C25+C26+C27+C28+C29+C30</f>
        <v>0</v>
      </c>
      <c r="D33" s="147">
        <f t="shared" ref="D33" si="0">D24+D25+D26+D27+D28+D29+D30</f>
        <v>0</v>
      </c>
      <c r="E33" s="147">
        <f>E24+E25+E26+E27+E28+E29+E30</f>
        <v>0</v>
      </c>
      <c r="F33" s="162"/>
      <c r="G33" s="162"/>
      <c r="H33" s="162"/>
      <c r="I33" s="162"/>
    </row>
    <row r="34" spans="1:9" ht="28.8" customHeight="1">
      <c r="B34" s="202" t="s">
        <v>51</v>
      </c>
      <c r="C34" s="202"/>
      <c r="D34" s="202"/>
      <c r="E34" s="202"/>
    </row>
    <row r="35" spans="1:9">
      <c r="A35" s="199" t="s">
        <v>42</v>
      </c>
      <c r="B35" s="200"/>
      <c r="C35" s="200"/>
      <c r="D35" s="200"/>
      <c r="E35" s="201"/>
    </row>
    <row r="36" spans="1:9">
      <c r="A36" s="203" t="s">
        <v>41</v>
      </c>
      <c r="B36" s="203"/>
      <c r="C36" s="203"/>
      <c r="D36" s="203"/>
      <c r="E36" s="203"/>
    </row>
    <row r="37" spans="1:9">
      <c r="A37" s="195" t="s">
        <v>101</v>
      </c>
      <c r="B37" s="195"/>
      <c r="C37" s="195"/>
      <c r="D37" s="195"/>
      <c r="E37" s="195"/>
    </row>
    <row r="38" spans="1:9" ht="69">
      <c r="A38" s="149" t="s">
        <v>53</v>
      </c>
      <c r="B38" s="150" t="s">
        <v>49</v>
      </c>
      <c r="C38" s="151" t="s">
        <v>104</v>
      </c>
      <c r="D38" s="152" t="s">
        <v>105</v>
      </c>
      <c r="E38" s="153" t="s">
        <v>106</v>
      </c>
    </row>
    <row r="39" spans="1:9" ht="48">
      <c r="A39" s="229" t="s">
        <v>129</v>
      </c>
      <c r="B39" s="157"/>
      <c r="C39" s="125"/>
      <c r="D39" s="155">
        <f>C39*D46</f>
        <v>0</v>
      </c>
      <c r="E39" s="156">
        <f>C39*E46</f>
        <v>0</v>
      </c>
    </row>
    <row r="40" spans="1:9" ht="36">
      <c r="A40" s="229" t="s">
        <v>130</v>
      </c>
      <c r="B40" s="157"/>
      <c r="C40" s="125"/>
      <c r="D40" s="155">
        <f>C40*D46</f>
        <v>0</v>
      </c>
      <c r="E40" s="156">
        <f>C40*E46</f>
        <v>0</v>
      </c>
    </row>
    <row r="41" spans="1:9" ht="30">
      <c r="A41" s="79" t="s">
        <v>46</v>
      </c>
      <c r="B41" s="157"/>
      <c r="C41" s="125"/>
      <c r="D41" s="155">
        <f>C41*D46</f>
        <v>0</v>
      </c>
      <c r="E41" s="156">
        <f>C41*E46</f>
        <v>0</v>
      </c>
    </row>
    <row r="42" spans="1:9" ht="45">
      <c r="A42" s="79" t="s">
        <v>43</v>
      </c>
      <c r="B42" s="157"/>
      <c r="C42" s="125"/>
      <c r="D42" s="155">
        <f>C42*D46</f>
        <v>0</v>
      </c>
      <c r="E42" s="156">
        <f>C42*E46</f>
        <v>0</v>
      </c>
    </row>
    <row r="43" spans="1:9" ht="45">
      <c r="A43" s="79" t="s">
        <v>44</v>
      </c>
      <c r="B43" s="157"/>
      <c r="C43" s="125"/>
      <c r="D43" s="155">
        <f>C43*D46</f>
        <v>0</v>
      </c>
      <c r="E43" s="156">
        <f>C43*E46</f>
        <v>0</v>
      </c>
    </row>
    <row r="44" spans="1:9" ht="45">
      <c r="A44" s="79" t="s">
        <v>45</v>
      </c>
      <c r="B44" s="157"/>
      <c r="C44" s="125"/>
      <c r="D44" s="155">
        <f>C44*D46</f>
        <v>0</v>
      </c>
      <c r="E44" s="156">
        <f>C44*E46</f>
        <v>0</v>
      </c>
    </row>
    <row r="45" spans="1:9">
      <c r="A45" s="126" t="s">
        <v>48</v>
      </c>
      <c r="B45" s="131"/>
      <c r="C45" s="125"/>
      <c r="D45" s="155">
        <f>C45*D46</f>
        <v>0</v>
      </c>
      <c r="E45" s="156">
        <f>C45*E46</f>
        <v>0</v>
      </c>
    </row>
    <row r="46" spans="1:9">
      <c r="A46" s="158" t="s">
        <v>50</v>
      </c>
      <c r="B46" s="131"/>
      <c r="C46" s="159">
        <f>C31</f>
        <v>1</v>
      </c>
      <c r="D46" s="160">
        <f>D31</f>
        <v>0.75</v>
      </c>
      <c r="E46" s="161">
        <f>E31</f>
        <v>0.5</v>
      </c>
    </row>
    <row r="47" spans="1:9">
      <c r="A47" s="122"/>
      <c r="B47" s="163"/>
      <c r="C47" s="164"/>
      <c r="D47" s="165"/>
      <c r="E47" s="137"/>
    </row>
    <row r="48" spans="1:9">
      <c r="A48" s="126" t="s">
        <v>40</v>
      </c>
      <c r="B48" s="122"/>
      <c r="C48" s="147">
        <f>C39+C40+C41+C42+C43+C44+C45</f>
        <v>0</v>
      </c>
      <c r="D48" s="147">
        <f t="shared" ref="D48:E48" si="1">D39+D40+D41+D42+D43+D44+D45</f>
        <v>0</v>
      </c>
      <c r="E48" s="147">
        <f t="shared" si="1"/>
        <v>0</v>
      </c>
    </row>
    <row r="51" spans="1:5">
      <c r="A51" s="196" t="s">
        <v>42</v>
      </c>
      <c r="B51" s="197"/>
      <c r="C51" s="197"/>
      <c r="D51" s="197"/>
      <c r="E51" s="198"/>
    </row>
    <row r="52" spans="1:5">
      <c r="A52" s="203" t="s">
        <v>41</v>
      </c>
      <c r="B52" s="203"/>
      <c r="C52" s="203"/>
      <c r="D52" s="203"/>
      <c r="E52" s="203"/>
    </row>
    <row r="53" spans="1:5">
      <c r="A53" s="195" t="s">
        <v>71</v>
      </c>
      <c r="B53" s="195"/>
      <c r="C53" s="195"/>
      <c r="D53" s="195"/>
      <c r="E53" s="195"/>
    </row>
    <row r="54" spans="1:5" ht="69">
      <c r="A54" s="149" t="s">
        <v>53</v>
      </c>
      <c r="B54" s="150" t="s">
        <v>49</v>
      </c>
      <c r="C54" s="151" t="s">
        <v>104</v>
      </c>
      <c r="D54" s="152" t="s">
        <v>105</v>
      </c>
      <c r="E54" s="153" t="s">
        <v>106</v>
      </c>
    </row>
    <row r="55" spans="1:5" ht="48">
      <c r="A55" s="229" t="s">
        <v>129</v>
      </c>
      <c r="B55" s="125"/>
      <c r="C55" s="125">
        <v>0</v>
      </c>
      <c r="D55" s="155">
        <f>C55*D62</f>
        <v>0</v>
      </c>
      <c r="E55" s="156">
        <f>C55*E62</f>
        <v>0</v>
      </c>
    </row>
    <row r="56" spans="1:5" ht="36">
      <c r="A56" s="229" t="s">
        <v>130</v>
      </c>
      <c r="B56" s="125"/>
      <c r="C56" s="125">
        <v>0</v>
      </c>
      <c r="D56" s="155">
        <f>C56*D62</f>
        <v>0</v>
      </c>
      <c r="E56" s="156">
        <f>C56*E62</f>
        <v>0</v>
      </c>
    </row>
    <row r="57" spans="1:5" ht="30">
      <c r="A57" s="79" t="s">
        <v>46</v>
      </c>
      <c r="B57" s="125"/>
      <c r="C57" s="125">
        <v>0</v>
      </c>
      <c r="D57" s="155">
        <f>C57*D62</f>
        <v>0</v>
      </c>
      <c r="E57" s="156">
        <f>C57*E62</f>
        <v>0</v>
      </c>
    </row>
    <row r="58" spans="1:5" ht="45">
      <c r="A58" s="79" t="s">
        <v>43</v>
      </c>
      <c r="B58" s="125"/>
      <c r="C58" s="125">
        <v>0</v>
      </c>
      <c r="D58" s="155">
        <f>C58*D62</f>
        <v>0</v>
      </c>
      <c r="E58" s="156">
        <f>C58*E62</f>
        <v>0</v>
      </c>
    </row>
    <row r="59" spans="1:5" ht="45">
      <c r="A59" s="79" t="s">
        <v>44</v>
      </c>
      <c r="B59" s="125"/>
      <c r="C59" s="125">
        <v>0</v>
      </c>
      <c r="D59" s="155">
        <f>C59*D62</f>
        <v>0</v>
      </c>
      <c r="E59" s="156">
        <f>C59*E62</f>
        <v>0</v>
      </c>
    </row>
    <row r="60" spans="1:5" ht="45">
      <c r="A60" s="79" t="s">
        <v>45</v>
      </c>
      <c r="B60" s="125"/>
      <c r="C60" s="125">
        <v>0</v>
      </c>
      <c r="D60" s="155">
        <f>C60*D62</f>
        <v>0</v>
      </c>
      <c r="E60" s="156">
        <f>C60*E62</f>
        <v>0</v>
      </c>
    </row>
    <row r="61" spans="1:5">
      <c r="A61" s="126" t="s">
        <v>48</v>
      </c>
      <c r="B61" s="125"/>
      <c r="C61" s="125">
        <v>0</v>
      </c>
      <c r="D61" s="155">
        <f>C61*D62</f>
        <v>0</v>
      </c>
      <c r="E61" s="156">
        <f>C61*E62</f>
        <v>0</v>
      </c>
    </row>
    <row r="62" spans="1:5">
      <c r="A62" s="158" t="s">
        <v>50</v>
      </c>
      <c r="B62" s="158"/>
      <c r="C62" s="159">
        <f>C46</f>
        <v>1</v>
      </c>
      <c r="D62" s="160">
        <f>D46</f>
        <v>0.75</v>
      </c>
      <c r="E62" s="161">
        <f>E46</f>
        <v>0.5</v>
      </c>
    </row>
    <row r="63" spans="1:5">
      <c r="A63" s="122"/>
      <c r="B63" s="163"/>
      <c r="C63" s="164"/>
      <c r="D63" s="165"/>
      <c r="E63" s="137"/>
    </row>
    <row r="64" spans="1:5">
      <c r="A64" s="126" t="s">
        <v>40</v>
      </c>
      <c r="B64" s="122"/>
      <c r="C64" s="147">
        <f>C55+C56+C57+C58+C59+C60+C61</f>
        <v>0</v>
      </c>
      <c r="D64" s="147">
        <f t="shared" ref="D64:E64" si="2">D55+D56+D57+D58+D59+D60+D61</f>
        <v>0</v>
      </c>
      <c r="E64" s="147">
        <f t="shared" si="2"/>
        <v>0</v>
      </c>
    </row>
  </sheetData>
  <sheetProtection algorithmName="SHA-512" hashValue="ce5KWmeOetPKLb/RY4TND6+bjfUvE91cysgW7v0M0etgEBGr6IwivmpYay++5Humeb1f7ah+MuSXwbZ8ghPajw==" saltValue="qf2WVRGOIeeZ4BEn75iQGw==" spinCount="100000" sheet="1" objects="1" scenarios="1"/>
  <mergeCells count="22">
    <mergeCell ref="H2:I2"/>
    <mergeCell ref="J2:K2"/>
    <mergeCell ref="A21:E21"/>
    <mergeCell ref="F17:G17"/>
    <mergeCell ref="A20:E20"/>
    <mergeCell ref="F10:K10"/>
    <mergeCell ref="A1:K1"/>
    <mergeCell ref="A53:E53"/>
    <mergeCell ref="A51:E51"/>
    <mergeCell ref="A35:E35"/>
    <mergeCell ref="B34:E34"/>
    <mergeCell ref="A36:E36"/>
    <mergeCell ref="A37:E37"/>
    <mergeCell ref="A52:E52"/>
    <mergeCell ref="I14:K17"/>
    <mergeCell ref="A22:E22"/>
    <mergeCell ref="F2:G2"/>
    <mergeCell ref="A4:B4"/>
    <mergeCell ref="A2:B2"/>
    <mergeCell ref="A3:B3"/>
    <mergeCell ref="A8:B8"/>
    <mergeCell ref="A14:B14"/>
  </mergeCells>
  <pageMargins left="0.7" right="0.7" top="0.75" bottom="0.75" header="0.3" footer="0.3"/>
  <pageSetup orientation="portrait" verticalDpi="598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43"/>
  <sheetViews>
    <sheetView zoomScale="80" zoomScaleNormal="80" workbookViewId="0">
      <selection activeCell="O15" sqref="O15:R18"/>
    </sheetView>
  </sheetViews>
  <sheetFormatPr baseColWidth="10" defaultRowHeight="14.4"/>
  <cols>
    <col min="1" max="1" width="11.5546875" style="18"/>
    <col min="2" max="2" width="28.88671875" style="27" customWidth="1"/>
    <col min="3" max="14" width="15.77734375" style="18" customWidth="1"/>
    <col min="15" max="16384" width="11.5546875" style="18"/>
  </cols>
  <sheetData>
    <row r="1" spans="2:18" ht="21">
      <c r="C1" s="19" t="s">
        <v>35</v>
      </c>
      <c r="D1" s="19"/>
      <c r="E1" s="19"/>
      <c r="F1" s="19"/>
      <c r="G1" s="19"/>
      <c r="H1" s="19"/>
    </row>
    <row r="3" spans="2:18">
      <c r="B3" s="219" t="s">
        <v>0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</row>
    <row r="4" spans="2:18">
      <c r="B4" s="28" t="s">
        <v>1</v>
      </c>
      <c r="C4" s="25" t="s">
        <v>12</v>
      </c>
      <c r="D4" s="25" t="s">
        <v>13</v>
      </c>
      <c r="E4" s="25" t="s">
        <v>14</v>
      </c>
      <c r="F4" s="25" t="s">
        <v>15</v>
      </c>
      <c r="G4" s="25" t="s">
        <v>16</v>
      </c>
      <c r="H4" s="25" t="s">
        <v>17</v>
      </c>
      <c r="I4" s="25" t="s">
        <v>18</v>
      </c>
      <c r="J4" s="25" t="s">
        <v>19</v>
      </c>
      <c r="K4" s="25" t="s">
        <v>20</v>
      </c>
      <c r="L4" s="25" t="s">
        <v>21</v>
      </c>
      <c r="M4" s="25" t="s">
        <v>22</v>
      </c>
      <c r="N4" s="25" t="s">
        <v>23</v>
      </c>
      <c r="O4" s="21"/>
      <c r="P4" s="21"/>
      <c r="Q4" s="21"/>
    </row>
    <row r="5" spans="2:18" ht="22.8" customHeight="1">
      <c r="B5" s="119" t="str">
        <f>'1 egresos COSTOS F Y V'!A5</f>
        <v>SALARIOS ADMINISTRACIÓN</v>
      </c>
      <c r="C5" s="26">
        <f>'1 egresos COSTOS F Y V'!B5</f>
        <v>0</v>
      </c>
      <c r="D5" s="26">
        <f>C5</f>
        <v>0</v>
      </c>
      <c r="E5" s="26">
        <f t="shared" ref="E5:N5" si="0">D5</f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6">
        <f t="shared" si="0"/>
        <v>0</v>
      </c>
      <c r="O5" s="21"/>
      <c r="P5" s="21"/>
      <c r="Q5" s="21"/>
    </row>
    <row r="6" spans="2:18" ht="22.8" customHeight="1">
      <c r="B6" s="119" t="str">
        <f>'1 egresos COSTOS F Y V'!A6</f>
        <v>SALARIOS PRODUCCIÓN</v>
      </c>
      <c r="C6" s="26">
        <f>'1 egresos COSTOS F Y V'!B6</f>
        <v>0</v>
      </c>
      <c r="D6" s="26">
        <f t="shared" ref="D6:N12" si="1">C6</f>
        <v>0</v>
      </c>
      <c r="E6" s="26">
        <f t="shared" si="1"/>
        <v>0</v>
      </c>
      <c r="F6" s="26">
        <f t="shared" si="1"/>
        <v>0</v>
      </c>
      <c r="G6" s="26">
        <f t="shared" si="1"/>
        <v>0</v>
      </c>
      <c r="H6" s="26">
        <f t="shared" si="1"/>
        <v>0</v>
      </c>
      <c r="I6" s="26">
        <f t="shared" si="1"/>
        <v>0</v>
      </c>
      <c r="J6" s="26">
        <f t="shared" si="1"/>
        <v>0</v>
      </c>
      <c r="K6" s="26">
        <f t="shared" si="1"/>
        <v>0</v>
      </c>
      <c r="L6" s="26">
        <f t="shared" si="1"/>
        <v>0</v>
      </c>
      <c r="M6" s="26">
        <f t="shared" si="1"/>
        <v>0</v>
      </c>
      <c r="N6" s="26">
        <f t="shared" si="1"/>
        <v>0</v>
      </c>
      <c r="O6" s="21"/>
      <c r="P6" s="21"/>
      <c r="Q6" s="21"/>
    </row>
    <row r="7" spans="2:18" ht="22.8" customHeight="1">
      <c r="B7" s="119" t="str">
        <f>'1 egresos COSTOS F Y V'!A7</f>
        <v>SALARIOS VENTAS</v>
      </c>
      <c r="C7" s="26">
        <f>'1 egresos COSTOS F Y V'!B7</f>
        <v>0</v>
      </c>
      <c r="D7" s="26">
        <f t="shared" si="1"/>
        <v>0</v>
      </c>
      <c r="E7" s="26">
        <f t="shared" si="1"/>
        <v>0</v>
      </c>
      <c r="F7" s="26">
        <f t="shared" si="1"/>
        <v>0</v>
      </c>
      <c r="G7" s="26">
        <f t="shared" si="1"/>
        <v>0</v>
      </c>
      <c r="H7" s="26">
        <f t="shared" si="1"/>
        <v>0</v>
      </c>
      <c r="I7" s="26">
        <f t="shared" si="1"/>
        <v>0</v>
      </c>
      <c r="J7" s="26">
        <f t="shared" si="1"/>
        <v>0</v>
      </c>
      <c r="K7" s="26">
        <f t="shared" si="1"/>
        <v>0</v>
      </c>
      <c r="L7" s="26">
        <f t="shared" si="1"/>
        <v>0</v>
      </c>
      <c r="M7" s="26">
        <f t="shared" si="1"/>
        <v>0</v>
      </c>
      <c r="N7" s="26">
        <f t="shared" si="1"/>
        <v>0</v>
      </c>
      <c r="O7" s="21"/>
      <c r="P7" s="21"/>
      <c r="Q7" s="21"/>
    </row>
    <row r="8" spans="2:18" ht="22.8" customHeight="1">
      <c r="B8" s="119" t="str">
        <f>'1 egresos COSTOS F Y V'!A9</f>
        <v>AGUA</v>
      </c>
      <c r="C8" s="26">
        <f>'1 egresos COSTOS F Y V'!B9</f>
        <v>0</v>
      </c>
      <c r="D8" s="26">
        <f t="shared" si="1"/>
        <v>0</v>
      </c>
      <c r="E8" s="26">
        <f t="shared" si="1"/>
        <v>0</v>
      </c>
      <c r="F8" s="26">
        <f t="shared" si="1"/>
        <v>0</v>
      </c>
      <c r="G8" s="26">
        <f t="shared" si="1"/>
        <v>0</v>
      </c>
      <c r="H8" s="26">
        <f t="shared" si="1"/>
        <v>0</v>
      </c>
      <c r="I8" s="26">
        <f t="shared" si="1"/>
        <v>0</v>
      </c>
      <c r="J8" s="26">
        <f t="shared" si="1"/>
        <v>0</v>
      </c>
      <c r="K8" s="26">
        <f t="shared" si="1"/>
        <v>0</v>
      </c>
      <c r="L8" s="26">
        <f t="shared" si="1"/>
        <v>0</v>
      </c>
      <c r="M8" s="26">
        <f t="shared" si="1"/>
        <v>0</v>
      </c>
      <c r="N8" s="26">
        <f t="shared" si="1"/>
        <v>0</v>
      </c>
      <c r="O8" s="21"/>
      <c r="P8" s="21"/>
      <c r="Q8" s="21"/>
    </row>
    <row r="9" spans="2:18" ht="22.8" customHeight="1">
      <c r="B9" s="119" t="str">
        <f>'1 egresos COSTOS F Y V'!A11</f>
        <v>GAS</v>
      </c>
      <c r="C9" s="26">
        <f>'1 egresos COSTOS F Y V'!B11</f>
        <v>0</v>
      </c>
      <c r="D9" s="26">
        <f t="shared" si="1"/>
        <v>0</v>
      </c>
      <c r="E9" s="26">
        <f t="shared" si="1"/>
        <v>0</v>
      </c>
      <c r="F9" s="26">
        <f t="shared" si="1"/>
        <v>0</v>
      </c>
      <c r="G9" s="26">
        <f t="shared" si="1"/>
        <v>0</v>
      </c>
      <c r="H9" s="26">
        <f t="shared" si="1"/>
        <v>0</v>
      </c>
      <c r="I9" s="26">
        <f t="shared" si="1"/>
        <v>0</v>
      </c>
      <c r="J9" s="26">
        <f t="shared" si="1"/>
        <v>0</v>
      </c>
      <c r="K9" s="26">
        <f t="shared" si="1"/>
        <v>0</v>
      </c>
      <c r="L9" s="26">
        <f t="shared" si="1"/>
        <v>0</v>
      </c>
      <c r="M9" s="26">
        <f t="shared" si="1"/>
        <v>0</v>
      </c>
      <c r="N9" s="26">
        <f t="shared" si="1"/>
        <v>0</v>
      </c>
      <c r="O9" s="21"/>
      <c r="P9" s="21"/>
      <c r="Q9" s="21"/>
    </row>
    <row r="10" spans="2:18" ht="22.8" customHeight="1">
      <c r="B10" s="119" t="str">
        <f>'1 egresos COSTOS F Y V'!A12</f>
        <v>TELEFONO</v>
      </c>
      <c r="C10" s="26">
        <f>'1 egresos COSTOS F Y V'!B12</f>
        <v>0</v>
      </c>
      <c r="D10" s="26">
        <f t="shared" si="1"/>
        <v>0</v>
      </c>
      <c r="E10" s="26">
        <f t="shared" si="1"/>
        <v>0</v>
      </c>
      <c r="F10" s="26">
        <f t="shared" si="1"/>
        <v>0</v>
      </c>
      <c r="G10" s="26">
        <f t="shared" si="1"/>
        <v>0</v>
      </c>
      <c r="H10" s="26">
        <f t="shared" si="1"/>
        <v>0</v>
      </c>
      <c r="I10" s="26">
        <f t="shared" si="1"/>
        <v>0</v>
      </c>
      <c r="J10" s="26">
        <f t="shared" si="1"/>
        <v>0</v>
      </c>
      <c r="K10" s="26">
        <f t="shared" si="1"/>
        <v>0</v>
      </c>
      <c r="L10" s="26">
        <f t="shared" si="1"/>
        <v>0</v>
      </c>
      <c r="M10" s="26">
        <f t="shared" si="1"/>
        <v>0</v>
      </c>
      <c r="N10" s="26">
        <f t="shared" si="1"/>
        <v>0</v>
      </c>
      <c r="O10" s="21"/>
      <c r="P10" s="21"/>
      <c r="Q10" s="21"/>
    </row>
    <row r="11" spans="2:18" ht="22.8" customHeight="1">
      <c r="B11" s="119" t="str">
        <f>'1 egresos COSTOS F Y V'!A13</f>
        <v>RENTA</v>
      </c>
      <c r="C11" s="26">
        <f>'1 egresos COSTOS F Y V'!B13</f>
        <v>0</v>
      </c>
      <c r="D11" s="26">
        <f t="shared" si="1"/>
        <v>0</v>
      </c>
      <c r="E11" s="26">
        <f t="shared" si="1"/>
        <v>0</v>
      </c>
      <c r="F11" s="26">
        <f t="shared" si="1"/>
        <v>0</v>
      </c>
      <c r="G11" s="26">
        <f t="shared" si="1"/>
        <v>0</v>
      </c>
      <c r="H11" s="26">
        <f t="shared" si="1"/>
        <v>0</v>
      </c>
      <c r="I11" s="26">
        <f t="shared" si="1"/>
        <v>0</v>
      </c>
      <c r="J11" s="26">
        <f t="shared" si="1"/>
        <v>0</v>
      </c>
      <c r="K11" s="26">
        <f t="shared" si="1"/>
        <v>0</v>
      </c>
      <c r="L11" s="26">
        <f t="shared" si="1"/>
        <v>0</v>
      </c>
      <c r="M11" s="26">
        <f t="shared" si="1"/>
        <v>0</v>
      </c>
      <c r="N11" s="26">
        <f t="shared" si="1"/>
        <v>0</v>
      </c>
      <c r="O11" s="21"/>
      <c r="P11" s="21"/>
      <c r="Q11" s="21"/>
    </row>
    <row r="12" spans="2:18" ht="22.8" customHeight="1">
      <c r="B12" s="119" t="str">
        <f>'1 egresos COSTOS F Y V'!A17</f>
        <v>Total  gastos fijos</v>
      </c>
      <c r="C12" s="26">
        <f>'1 egresos COSTOS F Y V'!B17</f>
        <v>0</v>
      </c>
      <c r="D12" s="26">
        <f t="shared" si="1"/>
        <v>0</v>
      </c>
      <c r="E12" s="26">
        <f t="shared" si="1"/>
        <v>0</v>
      </c>
      <c r="F12" s="26">
        <f t="shared" si="1"/>
        <v>0</v>
      </c>
      <c r="G12" s="26">
        <f t="shared" si="1"/>
        <v>0</v>
      </c>
      <c r="H12" s="26">
        <f t="shared" si="1"/>
        <v>0</v>
      </c>
      <c r="I12" s="26">
        <f t="shared" si="1"/>
        <v>0</v>
      </c>
      <c r="J12" s="26">
        <f t="shared" si="1"/>
        <v>0</v>
      </c>
      <c r="K12" s="26">
        <f t="shared" si="1"/>
        <v>0</v>
      </c>
      <c r="L12" s="26">
        <f t="shared" si="1"/>
        <v>0</v>
      </c>
      <c r="M12" s="26">
        <f t="shared" si="1"/>
        <v>0</v>
      </c>
      <c r="N12" s="26">
        <f t="shared" si="1"/>
        <v>0</v>
      </c>
      <c r="O12" s="21"/>
      <c r="P12" s="21"/>
      <c r="Q12" s="21"/>
    </row>
    <row r="13" spans="2:18">
      <c r="B13" s="29" t="s">
        <v>115</v>
      </c>
      <c r="C13" s="120">
        <f t="shared" ref="C13:N13" si="2">SUM(C5:C12)</f>
        <v>0</v>
      </c>
      <c r="D13" s="120">
        <f t="shared" si="2"/>
        <v>0</v>
      </c>
      <c r="E13" s="120">
        <f t="shared" si="2"/>
        <v>0</v>
      </c>
      <c r="F13" s="120">
        <f t="shared" si="2"/>
        <v>0</v>
      </c>
      <c r="G13" s="120">
        <f t="shared" si="2"/>
        <v>0</v>
      </c>
      <c r="H13" s="120">
        <f t="shared" si="2"/>
        <v>0</v>
      </c>
      <c r="I13" s="120">
        <f t="shared" si="2"/>
        <v>0</v>
      </c>
      <c r="J13" s="120">
        <f t="shared" si="2"/>
        <v>0</v>
      </c>
      <c r="K13" s="120">
        <f t="shared" si="2"/>
        <v>0</v>
      </c>
      <c r="L13" s="120">
        <f t="shared" si="2"/>
        <v>0</v>
      </c>
      <c r="M13" s="120">
        <f t="shared" si="2"/>
        <v>0</v>
      </c>
      <c r="N13" s="120">
        <f t="shared" si="2"/>
        <v>0</v>
      </c>
    </row>
    <row r="14" spans="2:18">
      <c r="B14" s="219" t="s">
        <v>2</v>
      </c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</row>
    <row r="15" spans="2:18" ht="14.4" customHeight="1" thickBot="1">
      <c r="B15" s="28" t="s">
        <v>1</v>
      </c>
      <c r="C15" s="25" t="s">
        <v>12</v>
      </c>
      <c r="D15" s="25" t="s">
        <v>13</v>
      </c>
      <c r="E15" s="25" t="s">
        <v>14</v>
      </c>
      <c r="F15" s="25" t="s">
        <v>15</v>
      </c>
      <c r="G15" s="25" t="s">
        <v>16</v>
      </c>
      <c r="H15" s="25" t="s">
        <v>17</v>
      </c>
      <c r="I15" s="25" t="s">
        <v>18</v>
      </c>
      <c r="J15" s="25" t="s">
        <v>19</v>
      </c>
      <c r="K15" s="25" t="s">
        <v>20</v>
      </c>
      <c r="L15" s="25" t="s">
        <v>21</v>
      </c>
      <c r="M15" s="25" t="s">
        <v>22</v>
      </c>
      <c r="N15" s="25" t="s">
        <v>23</v>
      </c>
      <c r="O15" s="214" t="s">
        <v>99</v>
      </c>
      <c r="P15" s="214"/>
      <c r="Q15" s="214"/>
      <c r="R15" s="214"/>
    </row>
    <row r="16" spans="2:18" s="32" customFormat="1" ht="18.600000000000001" thickBot="1">
      <c r="B16" s="215" t="s">
        <v>93</v>
      </c>
      <c r="C16" s="216"/>
      <c r="D16" s="30">
        <v>1.2</v>
      </c>
      <c r="E16" s="30">
        <v>1</v>
      </c>
      <c r="F16" s="30">
        <v>0.5</v>
      </c>
      <c r="G16" s="30">
        <v>1</v>
      </c>
      <c r="H16" s="30">
        <v>1</v>
      </c>
      <c r="I16" s="30">
        <v>1</v>
      </c>
      <c r="J16" s="30">
        <v>0.8</v>
      </c>
      <c r="K16" s="30">
        <v>0.9</v>
      </c>
      <c r="L16" s="30">
        <v>1.2</v>
      </c>
      <c r="M16" s="30">
        <v>1.2</v>
      </c>
      <c r="N16" s="31">
        <v>1.1200000000000001</v>
      </c>
      <c r="O16" s="214"/>
      <c r="P16" s="214"/>
      <c r="Q16" s="214"/>
      <c r="R16" s="214"/>
    </row>
    <row r="17" spans="2:18" ht="19.8" customHeight="1">
      <c r="B17" s="119">
        <f>'1 egresos COSTOS F Y V'!B24</f>
        <v>0</v>
      </c>
      <c r="C17" s="26">
        <f>'1 egresos COSTOS F Y V'!C24+'1 egresos COSTOS F Y V'!C39+'1 egresos COSTOS F Y V'!C55</f>
        <v>0</v>
      </c>
      <c r="D17" s="26">
        <f>C17*$D$16</f>
        <v>0</v>
      </c>
      <c r="E17" s="26">
        <f>C17*$E$16</f>
        <v>0</v>
      </c>
      <c r="F17" s="26">
        <f>C17*$F$16</f>
        <v>0</v>
      </c>
      <c r="G17" s="26">
        <f>C17*$G$16</f>
        <v>0</v>
      </c>
      <c r="H17" s="26">
        <f>C17*$H$16</f>
        <v>0</v>
      </c>
      <c r="I17" s="26">
        <f>C17/$I$16</f>
        <v>0</v>
      </c>
      <c r="J17" s="26">
        <f>C17*$J$16</f>
        <v>0</v>
      </c>
      <c r="K17" s="26">
        <f>C17*$K$16</f>
        <v>0</v>
      </c>
      <c r="L17" s="26">
        <f>C17*$L$16</f>
        <v>0</v>
      </c>
      <c r="M17" s="26">
        <f>C17*$M$16</f>
        <v>0</v>
      </c>
      <c r="N17" s="74">
        <f>C17*$N$16</f>
        <v>0</v>
      </c>
      <c r="O17" s="214"/>
      <c r="P17" s="214"/>
      <c r="Q17" s="214"/>
      <c r="R17" s="214"/>
    </row>
    <row r="18" spans="2:18" ht="19.8" customHeight="1">
      <c r="B18" s="119">
        <f>'1 egresos COSTOS F Y V'!B25</f>
        <v>0</v>
      </c>
      <c r="C18" s="26">
        <f>'1 egresos COSTOS F Y V'!C25+'1 egresos COSTOS F Y V'!C40+'1 egresos COSTOS F Y V'!C56</f>
        <v>0</v>
      </c>
      <c r="D18" s="26">
        <f t="shared" ref="D18:D23" si="3">C18*$D$16</f>
        <v>0</v>
      </c>
      <c r="E18" s="26">
        <f t="shared" ref="E18:E23" si="4">C18*$E$16</f>
        <v>0</v>
      </c>
      <c r="F18" s="26">
        <f t="shared" ref="F18:F23" si="5">C18*$F$16</f>
        <v>0</v>
      </c>
      <c r="G18" s="26">
        <f t="shared" ref="G18:G23" si="6">F18*$G$16</f>
        <v>0</v>
      </c>
      <c r="H18" s="26">
        <f t="shared" ref="H18:H23" si="7">C18*$H$16</f>
        <v>0</v>
      </c>
      <c r="I18" s="26">
        <f t="shared" ref="I18:I23" si="8">C18/$I$16</f>
        <v>0</v>
      </c>
      <c r="J18" s="26">
        <f t="shared" ref="J18:J23" si="9">C18*$J$16</f>
        <v>0</v>
      </c>
      <c r="K18" s="26">
        <f t="shared" ref="K18:K23" si="10">C18*$K$16</f>
        <v>0</v>
      </c>
      <c r="L18" s="26">
        <f t="shared" ref="L18:L23" si="11">C18*$L$16</f>
        <v>0</v>
      </c>
      <c r="M18" s="26">
        <f t="shared" ref="M18:M23" si="12">C18*$M$16</f>
        <v>0</v>
      </c>
      <c r="N18" s="74">
        <f t="shared" ref="N18:N23" si="13">C18*$N$16</f>
        <v>0</v>
      </c>
      <c r="O18" s="214"/>
      <c r="P18" s="214"/>
      <c r="Q18" s="214"/>
      <c r="R18" s="214"/>
    </row>
    <row r="19" spans="2:18" ht="19.8" customHeight="1">
      <c r="B19" s="119">
        <f>'1 egresos COSTOS F Y V'!B26</f>
        <v>0</v>
      </c>
      <c r="C19" s="26">
        <f>'1 egresos COSTOS F Y V'!C26+'1 egresos COSTOS F Y V'!C41+'1 egresos COSTOS F Y V'!C57</f>
        <v>0</v>
      </c>
      <c r="D19" s="26">
        <f t="shared" si="3"/>
        <v>0</v>
      </c>
      <c r="E19" s="26">
        <f t="shared" si="4"/>
        <v>0</v>
      </c>
      <c r="F19" s="26">
        <f t="shared" si="5"/>
        <v>0</v>
      </c>
      <c r="G19" s="26">
        <f t="shared" si="6"/>
        <v>0</v>
      </c>
      <c r="H19" s="26">
        <f t="shared" si="7"/>
        <v>0</v>
      </c>
      <c r="I19" s="26">
        <f t="shared" si="8"/>
        <v>0</v>
      </c>
      <c r="J19" s="26">
        <f t="shared" si="9"/>
        <v>0</v>
      </c>
      <c r="K19" s="26">
        <f t="shared" si="10"/>
        <v>0</v>
      </c>
      <c r="L19" s="26">
        <f t="shared" si="11"/>
        <v>0</v>
      </c>
      <c r="M19" s="26">
        <f t="shared" si="12"/>
        <v>0</v>
      </c>
      <c r="N19" s="74">
        <f t="shared" si="13"/>
        <v>0</v>
      </c>
      <c r="O19" s="24"/>
      <c r="P19" s="24"/>
      <c r="Q19" s="24"/>
    </row>
    <row r="20" spans="2:18" ht="19.8" customHeight="1">
      <c r="B20" s="119">
        <f>'1 egresos COSTOS F Y V'!B27</f>
        <v>0</v>
      </c>
      <c r="C20" s="26">
        <f>'1 egresos COSTOS F Y V'!C27+'1 egresos COSTOS F Y V'!C42+'1 egresos COSTOS F Y V'!C58</f>
        <v>0</v>
      </c>
      <c r="D20" s="26">
        <f t="shared" si="3"/>
        <v>0</v>
      </c>
      <c r="E20" s="26">
        <f t="shared" si="4"/>
        <v>0</v>
      </c>
      <c r="F20" s="26">
        <f t="shared" si="5"/>
        <v>0</v>
      </c>
      <c r="G20" s="26">
        <f t="shared" si="6"/>
        <v>0</v>
      </c>
      <c r="H20" s="26">
        <f t="shared" si="7"/>
        <v>0</v>
      </c>
      <c r="I20" s="26">
        <f t="shared" si="8"/>
        <v>0</v>
      </c>
      <c r="J20" s="26">
        <f t="shared" si="9"/>
        <v>0</v>
      </c>
      <c r="K20" s="26">
        <f t="shared" si="10"/>
        <v>0</v>
      </c>
      <c r="L20" s="26">
        <f t="shared" si="11"/>
        <v>0</v>
      </c>
      <c r="M20" s="26">
        <f t="shared" si="12"/>
        <v>0</v>
      </c>
      <c r="N20" s="74">
        <f t="shared" si="13"/>
        <v>0</v>
      </c>
      <c r="O20" s="24"/>
      <c r="P20" s="24"/>
      <c r="Q20" s="24"/>
    </row>
    <row r="21" spans="2:18" ht="19.8" customHeight="1">
      <c r="B21" s="119">
        <f>'1 egresos COSTOS F Y V'!B28</f>
        <v>0</v>
      </c>
      <c r="C21" s="26">
        <f>'1 egresos COSTOS F Y V'!C28+'1 egresos COSTOS F Y V'!C43+'1 egresos COSTOS F Y V'!C59</f>
        <v>0</v>
      </c>
      <c r="D21" s="26">
        <f t="shared" si="3"/>
        <v>0</v>
      </c>
      <c r="E21" s="26">
        <f t="shared" si="4"/>
        <v>0</v>
      </c>
      <c r="F21" s="26">
        <f t="shared" si="5"/>
        <v>0</v>
      </c>
      <c r="G21" s="26">
        <f t="shared" si="6"/>
        <v>0</v>
      </c>
      <c r="H21" s="26">
        <f t="shared" si="7"/>
        <v>0</v>
      </c>
      <c r="I21" s="26">
        <f t="shared" si="8"/>
        <v>0</v>
      </c>
      <c r="J21" s="26">
        <f t="shared" si="9"/>
        <v>0</v>
      </c>
      <c r="K21" s="26">
        <f t="shared" si="10"/>
        <v>0</v>
      </c>
      <c r="L21" s="26">
        <f t="shared" si="11"/>
        <v>0</v>
      </c>
      <c r="M21" s="26">
        <f t="shared" si="12"/>
        <v>0</v>
      </c>
      <c r="N21" s="74">
        <f t="shared" si="13"/>
        <v>0</v>
      </c>
      <c r="O21" s="24"/>
      <c r="P21" s="24"/>
      <c r="Q21" s="24"/>
    </row>
    <row r="22" spans="2:18" ht="19.8" customHeight="1">
      <c r="B22" s="119">
        <f>'1 egresos COSTOS F Y V'!B29</f>
        <v>0</v>
      </c>
      <c r="C22" s="26">
        <f>'1 egresos COSTOS F Y V'!C29+'1 egresos COSTOS F Y V'!C44+'1 egresos COSTOS F Y V'!C60</f>
        <v>0</v>
      </c>
      <c r="D22" s="26">
        <f t="shared" si="3"/>
        <v>0</v>
      </c>
      <c r="E22" s="26">
        <f t="shared" si="4"/>
        <v>0</v>
      </c>
      <c r="F22" s="26">
        <f t="shared" si="5"/>
        <v>0</v>
      </c>
      <c r="G22" s="26">
        <f t="shared" si="6"/>
        <v>0</v>
      </c>
      <c r="H22" s="26">
        <f t="shared" si="7"/>
        <v>0</v>
      </c>
      <c r="I22" s="26">
        <f t="shared" si="8"/>
        <v>0</v>
      </c>
      <c r="J22" s="26">
        <f t="shared" si="9"/>
        <v>0</v>
      </c>
      <c r="K22" s="26">
        <f t="shared" si="10"/>
        <v>0</v>
      </c>
      <c r="L22" s="26">
        <f t="shared" si="11"/>
        <v>0</v>
      </c>
      <c r="M22" s="26">
        <f t="shared" si="12"/>
        <v>0</v>
      </c>
      <c r="N22" s="74">
        <f t="shared" si="13"/>
        <v>0</v>
      </c>
      <c r="O22" s="24"/>
      <c r="P22" s="24"/>
      <c r="Q22" s="24"/>
    </row>
    <row r="23" spans="2:18" ht="19.8" customHeight="1">
      <c r="B23" s="119">
        <f>'1 egresos COSTOS F Y V'!B30</f>
        <v>0</v>
      </c>
      <c r="C23" s="26">
        <f>'1 egresos COSTOS F Y V'!C30+'1 egresos COSTOS F Y V'!C45+'1 egresos COSTOS F Y V'!C61</f>
        <v>0</v>
      </c>
      <c r="D23" s="26">
        <f t="shared" si="3"/>
        <v>0</v>
      </c>
      <c r="E23" s="26">
        <f t="shared" si="4"/>
        <v>0</v>
      </c>
      <c r="F23" s="26">
        <f t="shared" si="5"/>
        <v>0</v>
      </c>
      <c r="G23" s="26">
        <f t="shared" si="6"/>
        <v>0</v>
      </c>
      <c r="H23" s="26">
        <f t="shared" si="7"/>
        <v>0</v>
      </c>
      <c r="I23" s="26">
        <f t="shared" si="8"/>
        <v>0</v>
      </c>
      <c r="J23" s="26">
        <f t="shared" si="9"/>
        <v>0</v>
      </c>
      <c r="K23" s="26">
        <f t="shared" si="10"/>
        <v>0</v>
      </c>
      <c r="L23" s="26">
        <f t="shared" si="11"/>
        <v>0</v>
      </c>
      <c r="M23" s="26">
        <f t="shared" si="12"/>
        <v>0</v>
      </c>
      <c r="N23" s="74">
        <f t="shared" si="13"/>
        <v>0</v>
      </c>
      <c r="O23" s="24"/>
      <c r="P23" s="24"/>
      <c r="Q23" s="24"/>
    </row>
    <row r="24" spans="2:18">
      <c r="B24" s="219" t="s">
        <v>3</v>
      </c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19"/>
      <c r="O24" s="24"/>
      <c r="P24" s="24"/>
      <c r="Q24" s="24"/>
    </row>
    <row r="25" spans="2:18" ht="15" thickBot="1">
      <c r="B25" s="28" t="s">
        <v>1</v>
      </c>
      <c r="C25" s="25" t="s">
        <v>12</v>
      </c>
      <c r="D25" s="25" t="s">
        <v>13</v>
      </c>
      <c r="E25" s="25" t="s">
        <v>14</v>
      </c>
      <c r="F25" s="25" t="s">
        <v>15</v>
      </c>
      <c r="G25" s="25" t="s">
        <v>16</v>
      </c>
      <c r="H25" s="25" t="s">
        <v>17</v>
      </c>
      <c r="I25" s="25" t="s">
        <v>18</v>
      </c>
      <c r="J25" s="25" t="s">
        <v>19</v>
      </c>
      <c r="K25" s="25" t="s">
        <v>20</v>
      </c>
      <c r="L25" s="25" t="s">
        <v>21</v>
      </c>
      <c r="M25" s="25" t="s">
        <v>22</v>
      </c>
      <c r="N25" s="25" t="s">
        <v>23</v>
      </c>
    </row>
    <row r="26" spans="2:18" ht="15" thickBot="1">
      <c r="B26" s="215" t="s">
        <v>93</v>
      </c>
      <c r="C26" s="216"/>
      <c r="D26" s="72">
        <v>1</v>
      </c>
      <c r="E26" s="72">
        <v>1</v>
      </c>
      <c r="F26" s="72">
        <v>1</v>
      </c>
      <c r="G26" s="72">
        <v>1</v>
      </c>
      <c r="H26" s="72">
        <v>0.8</v>
      </c>
      <c r="I26" s="72">
        <v>1</v>
      </c>
      <c r="J26" s="72">
        <v>0.8</v>
      </c>
      <c r="K26" s="72">
        <v>0.9</v>
      </c>
      <c r="L26" s="72">
        <v>1.2</v>
      </c>
      <c r="M26" s="72">
        <v>1.2</v>
      </c>
      <c r="N26" s="73">
        <v>0.95</v>
      </c>
    </row>
    <row r="27" spans="2:18">
      <c r="B27" s="119">
        <f>B17</f>
        <v>0</v>
      </c>
      <c r="C27" s="26">
        <f>'1 egresos COSTOS F Y V'!D24+'1 egresos COSTOS F Y V'!D39+'1 egresos COSTOS F Y V'!D55</f>
        <v>0</v>
      </c>
      <c r="D27" s="26">
        <f>C27*$D$26</f>
        <v>0</v>
      </c>
      <c r="E27" s="26">
        <f>C27*$E$26</f>
        <v>0</v>
      </c>
      <c r="F27" s="26">
        <f>C27*$F$26</f>
        <v>0</v>
      </c>
      <c r="G27" s="26">
        <f>C27*$G$26</f>
        <v>0</v>
      </c>
      <c r="H27" s="26">
        <f>C27*$H$26</f>
        <v>0</v>
      </c>
      <c r="I27" s="26">
        <f>C27*$I$26</f>
        <v>0</v>
      </c>
      <c r="J27" s="26">
        <f>C27*$J$26</f>
        <v>0</v>
      </c>
      <c r="K27" s="26">
        <f>C27*$K$26</f>
        <v>0</v>
      </c>
      <c r="L27" s="26">
        <f>C27*$L$26</f>
        <v>0</v>
      </c>
      <c r="M27" s="26">
        <f>C27*$M$26</f>
        <v>0</v>
      </c>
      <c r="N27" s="26">
        <f>C27*$N$26</f>
        <v>0</v>
      </c>
    </row>
    <row r="28" spans="2:18">
      <c r="B28" s="119">
        <f t="shared" ref="B28:B33" si="14">B18</f>
        <v>0</v>
      </c>
      <c r="C28" s="26">
        <f>'1 egresos COSTOS F Y V'!D25+'1 egresos COSTOS F Y V'!D40+'1 egresos COSTOS F Y V'!D56</f>
        <v>0</v>
      </c>
      <c r="D28" s="26">
        <f t="shared" ref="D28:D33" si="15">C28*$D$26</f>
        <v>0</v>
      </c>
      <c r="E28" s="26">
        <f t="shared" ref="E28:E33" si="16">C28*$E$26</f>
        <v>0</v>
      </c>
      <c r="F28" s="26">
        <f t="shared" ref="F28:F33" si="17">C28*$F$26</f>
        <v>0</v>
      </c>
      <c r="G28" s="26">
        <f t="shared" ref="G28:G33" si="18">C28*$G$26</f>
        <v>0</v>
      </c>
      <c r="H28" s="26">
        <f t="shared" ref="H28:H33" si="19">C28*$H$26</f>
        <v>0</v>
      </c>
      <c r="I28" s="26">
        <f t="shared" ref="I28:I33" si="20">C28*$I$26</f>
        <v>0</v>
      </c>
      <c r="J28" s="26">
        <f t="shared" ref="J28:J33" si="21">C28*$J$26</f>
        <v>0</v>
      </c>
      <c r="K28" s="26">
        <f t="shared" ref="K28:K33" si="22">C28*$K$26</f>
        <v>0</v>
      </c>
      <c r="L28" s="26">
        <f t="shared" ref="L28:L33" si="23">C28*$L$26</f>
        <v>0</v>
      </c>
      <c r="M28" s="26">
        <f t="shared" ref="M28:M33" si="24">C28*$M$26</f>
        <v>0</v>
      </c>
      <c r="N28" s="26">
        <f t="shared" ref="N28:N33" si="25">C28*$N$26</f>
        <v>0</v>
      </c>
    </row>
    <row r="29" spans="2:18">
      <c r="B29" s="119">
        <f t="shared" si="14"/>
        <v>0</v>
      </c>
      <c r="C29" s="26">
        <f>'1 egresos COSTOS F Y V'!D26+'1 egresos COSTOS F Y V'!D41+'1 egresos COSTOS F Y V'!D57</f>
        <v>0</v>
      </c>
      <c r="D29" s="26">
        <f t="shared" si="15"/>
        <v>0</v>
      </c>
      <c r="E29" s="26">
        <f t="shared" si="16"/>
        <v>0</v>
      </c>
      <c r="F29" s="26">
        <f t="shared" si="17"/>
        <v>0</v>
      </c>
      <c r="G29" s="26">
        <f t="shared" si="18"/>
        <v>0</v>
      </c>
      <c r="H29" s="26">
        <f t="shared" si="19"/>
        <v>0</v>
      </c>
      <c r="I29" s="26">
        <f t="shared" si="20"/>
        <v>0</v>
      </c>
      <c r="J29" s="26">
        <f t="shared" si="21"/>
        <v>0</v>
      </c>
      <c r="K29" s="26">
        <f t="shared" si="22"/>
        <v>0</v>
      </c>
      <c r="L29" s="26">
        <f t="shared" si="23"/>
        <v>0</v>
      </c>
      <c r="M29" s="26">
        <f t="shared" si="24"/>
        <v>0</v>
      </c>
      <c r="N29" s="26">
        <f t="shared" si="25"/>
        <v>0</v>
      </c>
    </row>
    <row r="30" spans="2:18">
      <c r="B30" s="119">
        <f t="shared" si="14"/>
        <v>0</v>
      </c>
      <c r="C30" s="26">
        <f>'1 egresos COSTOS F Y V'!D27+'1 egresos COSTOS F Y V'!D42+'1 egresos COSTOS F Y V'!D58</f>
        <v>0</v>
      </c>
      <c r="D30" s="26">
        <f t="shared" si="15"/>
        <v>0</v>
      </c>
      <c r="E30" s="26">
        <f t="shared" si="16"/>
        <v>0</v>
      </c>
      <c r="F30" s="26">
        <f t="shared" si="17"/>
        <v>0</v>
      </c>
      <c r="G30" s="26">
        <f t="shared" si="18"/>
        <v>0</v>
      </c>
      <c r="H30" s="26">
        <f t="shared" si="19"/>
        <v>0</v>
      </c>
      <c r="I30" s="26">
        <f t="shared" si="20"/>
        <v>0</v>
      </c>
      <c r="J30" s="26">
        <f t="shared" si="21"/>
        <v>0</v>
      </c>
      <c r="K30" s="26">
        <f t="shared" si="22"/>
        <v>0</v>
      </c>
      <c r="L30" s="26">
        <f t="shared" si="23"/>
        <v>0</v>
      </c>
      <c r="M30" s="26">
        <f t="shared" si="24"/>
        <v>0</v>
      </c>
      <c r="N30" s="26">
        <f t="shared" si="25"/>
        <v>0</v>
      </c>
    </row>
    <row r="31" spans="2:18">
      <c r="B31" s="119">
        <f t="shared" si="14"/>
        <v>0</v>
      </c>
      <c r="C31" s="26">
        <f>'1 egresos COSTOS F Y V'!D28+'1 egresos COSTOS F Y V'!D43+'1 egresos COSTOS F Y V'!D59</f>
        <v>0</v>
      </c>
      <c r="D31" s="26">
        <f t="shared" si="15"/>
        <v>0</v>
      </c>
      <c r="E31" s="26">
        <f t="shared" si="16"/>
        <v>0</v>
      </c>
      <c r="F31" s="26">
        <f t="shared" si="17"/>
        <v>0</v>
      </c>
      <c r="G31" s="26">
        <f t="shared" si="18"/>
        <v>0</v>
      </c>
      <c r="H31" s="26">
        <f t="shared" si="19"/>
        <v>0</v>
      </c>
      <c r="I31" s="26">
        <f t="shared" si="20"/>
        <v>0</v>
      </c>
      <c r="J31" s="26">
        <f t="shared" si="21"/>
        <v>0</v>
      </c>
      <c r="K31" s="26">
        <f t="shared" si="22"/>
        <v>0</v>
      </c>
      <c r="L31" s="26">
        <f t="shared" si="23"/>
        <v>0</v>
      </c>
      <c r="M31" s="26">
        <f t="shared" si="24"/>
        <v>0</v>
      </c>
      <c r="N31" s="26">
        <f t="shared" si="25"/>
        <v>0</v>
      </c>
    </row>
    <row r="32" spans="2:18">
      <c r="B32" s="119">
        <f t="shared" si="14"/>
        <v>0</v>
      </c>
      <c r="C32" s="26">
        <f>'1 egresos COSTOS F Y V'!D29+'1 egresos COSTOS F Y V'!D44+'1 egresos COSTOS F Y V'!D60</f>
        <v>0</v>
      </c>
      <c r="D32" s="26">
        <f t="shared" si="15"/>
        <v>0</v>
      </c>
      <c r="E32" s="26">
        <f t="shared" si="16"/>
        <v>0</v>
      </c>
      <c r="F32" s="26">
        <f t="shared" si="17"/>
        <v>0</v>
      </c>
      <c r="G32" s="26">
        <f t="shared" si="18"/>
        <v>0</v>
      </c>
      <c r="H32" s="26">
        <f t="shared" si="19"/>
        <v>0</v>
      </c>
      <c r="I32" s="26">
        <f t="shared" si="20"/>
        <v>0</v>
      </c>
      <c r="J32" s="26">
        <f t="shared" si="21"/>
        <v>0</v>
      </c>
      <c r="K32" s="26">
        <f t="shared" si="22"/>
        <v>0</v>
      </c>
      <c r="L32" s="26">
        <f t="shared" si="23"/>
        <v>0</v>
      </c>
      <c r="M32" s="26">
        <f t="shared" si="24"/>
        <v>0</v>
      </c>
      <c r="N32" s="26">
        <f t="shared" si="25"/>
        <v>0</v>
      </c>
    </row>
    <row r="33" spans="2:14">
      <c r="B33" s="119">
        <f t="shared" si="14"/>
        <v>0</v>
      </c>
      <c r="C33" s="26">
        <f>'1 egresos COSTOS F Y V'!D30+'1 egresos COSTOS F Y V'!D45+'1 egresos COSTOS F Y V'!D61</f>
        <v>0</v>
      </c>
      <c r="D33" s="26">
        <f t="shared" si="15"/>
        <v>0</v>
      </c>
      <c r="E33" s="26">
        <f t="shared" si="16"/>
        <v>0</v>
      </c>
      <c r="F33" s="26">
        <f t="shared" si="17"/>
        <v>0</v>
      </c>
      <c r="G33" s="26">
        <f t="shared" si="18"/>
        <v>0</v>
      </c>
      <c r="H33" s="26">
        <f t="shared" si="19"/>
        <v>0</v>
      </c>
      <c r="I33" s="26">
        <f t="shared" si="20"/>
        <v>0</v>
      </c>
      <c r="J33" s="26">
        <f t="shared" si="21"/>
        <v>0</v>
      </c>
      <c r="K33" s="26">
        <f t="shared" si="22"/>
        <v>0</v>
      </c>
      <c r="L33" s="26">
        <f t="shared" si="23"/>
        <v>0</v>
      </c>
      <c r="M33" s="26">
        <f t="shared" si="24"/>
        <v>0</v>
      </c>
      <c r="N33" s="26">
        <f t="shared" si="25"/>
        <v>0</v>
      </c>
    </row>
    <row r="34" spans="2:14">
      <c r="B34" s="219" t="s">
        <v>4</v>
      </c>
      <c r="C34" s="219"/>
      <c r="D34" s="219"/>
      <c r="E34" s="219"/>
      <c r="F34" s="219"/>
      <c r="G34" s="219"/>
      <c r="H34" s="219"/>
      <c r="I34" s="219"/>
      <c r="J34" s="219"/>
      <c r="K34" s="219"/>
      <c r="L34" s="219"/>
      <c r="M34" s="219"/>
      <c r="N34" s="219"/>
    </row>
    <row r="35" spans="2:14" ht="15" thickBot="1">
      <c r="B35" s="28" t="s">
        <v>1</v>
      </c>
      <c r="C35" s="25" t="s">
        <v>12</v>
      </c>
      <c r="D35" s="25" t="s">
        <v>13</v>
      </c>
      <c r="E35" s="25" t="s">
        <v>14</v>
      </c>
      <c r="F35" s="25" t="s">
        <v>15</v>
      </c>
      <c r="G35" s="25" t="s">
        <v>16</v>
      </c>
      <c r="H35" s="25" t="s">
        <v>17</v>
      </c>
      <c r="I35" s="25" t="s">
        <v>18</v>
      </c>
      <c r="J35" s="25" t="s">
        <v>19</v>
      </c>
      <c r="K35" s="25" t="s">
        <v>20</v>
      </c>
      <c r="L35" s="25" t="s">
        <v>21</v>
      </c>
      <c r="M35" s="25" t="s">
        <v>22</v>
      </c>
      <c r="N35" s="25" t="s">
        <v>23</v>
      </c>
    </row>
    <row r="36" spans="2:14" ht="15" thickBot="1">
      <c r="B36" s="217" t="s">
        <v>93</v>
      </c>
      <c r="C36" s="218"/>
      <c r="D36" s="22">
        <v>0.8</v>
      </c>
      <c r="E36" s="22">
        <v>1</v>
      </c>
      <c r="F36" s="22">
        <v>1</v>
      </c>
      <c r="G36" s="22">
        <v>1.2</v>
      </c>
      <c r="H36" s="22">
        <v>1.5</v>
      </c>
      <c r="I36" s="22">
        <v>1</v>
      </c>
      <c r="J36" s="22">
        <v>0.8</v>
      </c>
      <c r="K36" s="22">
        <v>0.9</v>
      </c>
      <c r="L36" s="22">
        <v>1.2</v>
      </c>
      <c r="M36" s="22">
        <v>1.2</v>
      </c>
      <c r="N36" s="23">
        <v>0.8</v>
      </c>
    </row>
    <row r="37" spans="2:14">
      <c r="B37" s="119">
        <f>B17</f>
        <v>0</v>
      </c>
      <c r="C37" s="26">
        <f>'1 egresos COSTOS F Y V'!E24+'1 egresos COSTOS F Y V'!E39+'1 egresos COSTOS F Y V'!E55</f>
        <v>0</v>
      </c>
      <c r="D37" s="26">
        <f>C37*$D$36</f>
        <v>0</v>
      </c>
      <c r="E37" s="26">
        <f>C37*$E$36</f>
        <v>0</v>
      </c>
      <c r="F37" s="26">
        <f>C37*$F$36</f>
        <v>0</v>
      </c>
      <c r="G37" s="26">
        <f>C37*$G$36</f>
        <v>0</v>
      </c>
      <c r="H37" s="26">
        <f>C37*$H$36</f>
        <v>0</v>
      </c>
      <c r="I37" s="26">
        <f>C37*$I$36</f>
        <v>0</v>
      </c>
      <c r="J37" s="26">
        <f>C37*$J$36</f>
        <v>0</v>
      </c>
      <c r="K37" s="26">
        <f>C37*$K$36</f>
        <v>0</v>
      </c>
      <c r="L37" s="26">
        <f>C37*$L$36</f>
        <v>0</v>
      </c>
      <c r="M37" s="26">
        <f>C37*$M$36</f>
        <v>0</v>
      </c>
      <c r="N37" s="26">
        <f>C37*$N$36</f>
        <v>0</v>
      </c>
    </row>
    <row r="38" spans="2:14">
      <c r="B38" s="119">
        <f t="shared" ref="B38:B43" si="26">B18</f>
        <v>0</v>
      </c>
      <c r="C38" s="26">
        <f>'1 egresos COSTOS F Y V'!E25+'1 egresos COSTOS F Y V'!E40+'1 egresos COSTOS F Y V'!E56</f>
        <v>0</v>
      </c>
      <c r="D38" s="26">
        <f t="shared" ref="D38:D43" si="27">C38*$D$36</f>
        <v>0</v>
      </c>
      <c r="E38" s="26">
        <f t="shared" ref="E38:E43" si="28">C38*$E$36</f>
        <v>0</v>
      </c>
      <c r="F38" s="26">
        <f t="shared" ref="F38:F43" si="29">C38*$F$36</f>
        <v>0</v>
      </c>
      <c r="G38" s="26">
        <f t="shared" ref="G38:G43" si="30">C38*$G$36</f>
        <v>0</v>
      </c>
      <c r="H38" s="26">
        <f t="shared" ref="H38:H43" si="31">C38*$H$36</f>
        <v>0</v>
      </c>
      <c r="I38" s="26">
        <f t="shared" ref="I38:I43" si="32">C38*$I$36</f>
        <v>0</v>
      </c>
      <c r="J38" s="26">
        <f t="shared" ref="J38:J43" si="33">C38*$J$36</f>
        <v>0</v>
      </c>
      <c r="K38" s="26">
        <f t="shared" ref="K38:K43" si="34">C38*$K$36</f>
        <v>0</v>
      </c>
      <c r="L38" s="26">
        <f t="shared" ref="L38:L43" si="35">C38*$L$36</f>
        <v>0</v>
      </c>
      <c r="M38" s="26">
        <f t="shared" ref="M38:M43" si="36">C38*$M$36</f>
        <v>0</v>
      </c>
      <c r="N38" s="26">
        <f t="shared" ref="N38:N43" si="37">C38*$N$36</f>
        <v>0</v>
      </c>
    </row>
    <row r="39" spans="2:14">
      <c r="B39" s="119">
        <f t="shared" si="26"/>
        <v>0</v>
      </c>
      <c r="C39" s="26">
        <f>'1 egresos COSTOS F Y V'!E26+'1 egresos COSTOS F Y V'!E41+'1 egresos COSTOS F Y V'!E57</f>
        <v>0</v>
      </c>
      <c r="D39" s="26">
        <f t="shared" si="27"/>
        <v>0</v>
      </c>
      <c r="E39" s="26">
        <f t="shared" si="28"/>
        <v>0</v>
      </c>
      <c r="F39" s="26">
        <f t="shared" si="29"/>
        <v>0</v>
      </c>
      <c r="G39" s="26">
        <f t="shared" si="30"/>
        <v>0</v>
      </c>
      <c r="H39" s="26">
        <f t="shared" si="31"/>
        <v>0</v>
      </c>
      <c r="I39" s="26">
        <f t="shared" si="32"/>
        <v>0</v>
      </c>
      <c r="J39" s="26">
        <f t="shared" si="33"/>
        <v>0</v>
      </c>
      <c r="K39" s="26">
        <f t="shared" si="34"/>
        <v>0</v>
      </c>
      <c r="L39" s="26">
        <f t="shared" si="35"/>
        <v>0</v>
      </c>
      <c r="M39" s="26">
        <f t="shared" si="36"/>
        <v>0</v>
      </c>
      <c r="N39" s="26">
        <f t="shared" si="37"/>
        <v>0</v>
      </c>
    </row>
    <row r="40" spans="2:14">
      <c r="B40" s="119">
        <f t="shared" si="26"/>
        <v>0</v>
      </c>
      <c r="C40" s="26">
        <f>'1 egresos COSTOS F Y V'!E27+'1 egresos COSTOS F Y V'!E42+'1 egresos COSTOS F Y V'!E58</f>
        <v>0</v>
      </c>
      <c r="D40" s="26">
        <f t="shared" si="27"/>
        <v>0</v>
      </c>
      <c r="E40" s="26">
        <f t="shared" si="28"/>
        <v>0</v>
      </c>
      <c r="F40" s="26">
        <f t="shared" si="29"/>
        <v>0</v>
      </c>
      <c r="G40" s="26">
        <f t="shared" si="30"/>
        <v>0</v>
      </c>
      <c r="H40" s="26">
        <f t="shared" si="31"/>
        <v>0</v>
      </c>
      <c r="I40" s="26">
        <f t="shared" si="32"/>
        <v>0</v>
      </c>
      <c r="J40" s="26">
        <f t="shared" si="33"/>
        <v>0</v>
      </c>
      <c r="K40" s="26">
        <f t="shared" si="34"/>
        <v>0</v>
      </c>
      <c r="L40" s="26">
        <f t="shared" si="35"/>
        <v>0</v>
      </c>
      <c r="M40" s="26">
        <f t="shared" si="36"/>
        <v>0</v>
      </c>
      <c r="N40" s="26">
        <f t="shared" si="37"/>
        <v>0</v>
      </c>
    </row>
    <row r="41" spans="2:14">
      <c r="B41" s="119">
        <f t="shared" si="26"/>
        <v>0</v>
      </c>
      <c r="C41" s="26">
        <f>'1 egresos COSTOS F Y V'!E28+'1 egresos COSTOS F Y V'!E43+'1 egresos COSTOS F Y V'!E59</f>
        <v>0</v>
      </c>
      <c r="D41" s="26">
        <f t="shared" si="27"/>
        <v>0</v>
      </c>
      <c r="E41" s="26">
        <f t="shared" si="28"/>
        <v>0</v>
      </c>
      <c r="F41" s="26">
        <f t="shared" si="29"/>
        <v>0</v>
      </c>
      <c r="G41" s="26">
        <f t="shared" si="30"/>
        <v>0</v>
      </c>
      <c r="H41" s="26">
        <f t="shared" si="31"/>
        <v>0</v>
      </c>
      <c r="I41" s="26">
        <f t="shared" si="32"/>
        <v>0</v>
      </c>
      <c r="J41" s="26">
        <f t="shared" si="33"/>
        <v>0</v>
      </c>
      <c r="K41" s="26">
        <f t="shared" si="34"/>
        <v>0</v>
      </c>
      <c r="L41" s="26">
        <f t="shared" si="35"/>
        <v>0</v>
      </c>
      <c r="M41" s="26">
        <f t="shared" si="36"/>
        <v>0</v>
      </c>
      <c r="N41" s="26">
        <f t="shared" si="37"/>
        <v>0</v>
      </c>
    </row>
    <row r="42" spans="2:14">
      <c r="B42" s="119">
        <f t="shared" si="26"/>
        <v>0</v>
      </c>
      <c r="C42" s="26">
        <f>'1 egresos COSTOS F Y V'!E29+'1 egresos COSTOS F Y V'!E44+'1 egresos COSTOS F Y V'!E60</f>
        <v>0</v>
      </c>
      <c r="D42" s="26">
        <f t="shared" si="27"/>
        <v>0</v>
      </c>
      <c r="E42" s="26">
        <f t="shared" si="28"/>
        <v>0</v>
      </c>
      <c r="F42" s="26">
        <f t="shared" si="29"/>
        <v>0</v>
      </c>
      <c r="G42" s="26">
        <f t="shared" si="30"/>
        <v>0</v>
      </c>
      <c r="H42" s="26">
        <f t="shared" si="31"/>
        <v>0</v>
      </c>
      <c r="I42" s="26">
        <f t="shared" si="32"/>
        <v>0</v>
      </c>
      <c r="J42" s="26">
        <f t="shared" si="33"/>
        <v>0</v>
      </c>
      <c r="K42" s="26">
        <f t="shared" si="34"/>
        <v>0</v>
      </c>
      <c r="L42" s="26">
        <f t="shared" si="35"/>
        <v>0</v>
      </c>
      <c r="M42" s="26">
        <f t="shared" si="36"/>
        <v>0</v>
      </c>
      <c r="N42" s="26">
        <f t="shared" si="37"/>
        <v>0</v>
      </c>
    </row>
    <row r="43" spans="2:14">
      <c r="B43" s="119">
        <f t="shared" si="26"/>
        <v>0</v>
      </c>
      <c r="C43" s="26">
        <f>'1 egresos COSTOS F Y V'!E30+'1 egresos COSTOS F Y V'!E45+'1 egresos COSTOS F Y V'!E61</f>
        <v>0</v>
      </c>
      <c r="D43" s="26">
        <f t="shared" si="27"/>
        <v>0</v>
      </c>
      <c r="E43" s="26">
        <f t="shared" si="28"/>
        <v>0</v>
      </c>
      <c r="F43" s="26">
        <f t="shared" si="29"/>
        <v>0</v>
      </c>
      <c r="G43" s="26">
        <f t="shared" si="30"/>
        <v>0</v>
      </c>
      <c r="H43" s="26">
        <f t="shared" si="31"/>
        <v>0</v>
      </c>
      <c r="I43" s="26">
        <f t="shared" si="32"/>
        <v>0</v>
      </c>
      <c r="J43" s="26">
        <f t="shared" si="33"/>
        <v>0</v>
      </c>
      <c r="K43" s="26">
        <f t="shared" si="34"/>
        <v>0</v>
      </c>
      <c r="L43" s="26">
        <f t="shared" si="35"/>
        <v>0</v>
      </c>
      <c r="M43" s="26">
        <f t="shared" si="36"/>
        <v>0</v>
      </c>
      <c r="N43" s="26">
        <f t="shared" si="37"/>
        <v>0</v>
      </c>
    </row>
  </sheetData>
  <sheetProtection algorithmName="SHA-512" hashValue="/D+nCbaE4HcxDzkPHiSB3nfA5lMJz3hX0aOzSFAtnS2Kz4/4wZ/BcWd0Acat+0TPOsgCgZdqMbWgmDysnjUmtQ==" saltValue="TSyPCxucJfaXnh9Tm7vTFg==" spinCount="100000" sheet="1" objects="1" scenarios="1"/>
  <mergeCells count="8">
    <mergeCell ref="O15:R18"/>
    <mergeCell ref="B26:C26"/>
    <mergeCell ref="B36:C36"/>
    <mergeCell ref="B3:N3"/>
    <mergeCell ref="B14:N14"/>
    <mergeCell ref="B24:N24"/>
    <mergeCell ref="B34:N34"/>
    <mergeCell ref="B16:C16"/>
  </mergeCells>
  <phoneticPr fontId="4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3:Q29"/>
  <sheetViews>
    <sheetView tabSelected="1" topLeftCell="A16" workbookViewId="0">
      <selection activeCell="E37" sqref="E37"/>
    </sheetView>
  </sheetViews>
  <sheetFormatPr baseColWidth="10" defaultRowHeight="14.4"/>
  <cols>
    <col min="2" max="2" width="34" customWidth="1"/>
    <col min="3" max="14" width="15.77734375" customWidth="1"/>
  </cols>
  <sheetData>
    <row r="3" spans="2:17">
      <c r="B3" s="220" t="s">
        <v>5</v>
      </c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</row>
    <row r="4" spans="2:17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7" ht="14.4" customHeight="1">
      <c r="B5" s="221" t="s">
        <v>95</v>
      </c>
      <c r="C5" s="221"/>
      <c r="D5" s="67">
        <f>egresos!D16</f>
        <v>1.2</v>
      </c>
      <c r="E5" s="67">
        <f>egresos!E16</f>
        <v>1</v>
      </c>
      <c r="F5" s="67">
        <f>egresos!F16</f>
        <v>0.5</v>
      </c>
      <c r="G5" s="67">
        <f>egresos!G16</f>
        <v>1</v>
      </c>
      <c r="H5" s="67">
        <f>egresos!H16</f>
        <v>1</v>
      </c>
      <c r="I5" s="67">
        <f>egresos!I16</f>
        <v>1</v>
      </c>
      <c r="J5" s="67">
        <f>egresos!J16</f>
        <v>0.8</v>
      </c>
      <c r="K5" s="67">
        <f>egresos!K16</f>
        <v>0.9</v>
      </c>
      <c r="L5" s="67">
        <f>egresos!L16</f>
        <v>1.2</v>
      </c>
      <c r="M5" s="67">
        <f>egresos!M16</f>
        <v>1.2</v>
      </c>
      <c r="N5" s="67">
        <f>egresos!N16</f>
        <v>1.1200000000000001</v>
      </c>
      <c r="O5" s="185"/>
      <c r="P5" s="185"/>
      <c r="Q5" s="185"/>
    </row>
    <row r="6" spans="2:17" ht="14.4" customHeight="1">
      <c r="B6" s="221" t="s">
        <v>96</v>
      </c>
      <c r="C6" s="221"/>
      <c r="D6" s="67">
        <f>egresos!D26</f>
        <v>1</v>
      </c>
      <c r="E6" s="67">
        <f>egresos!E26</f>
        <v>1</v>
      </c>
      <c r="F6" s="67">
        <f>egresos!F26</f>
        <v>1</v>
      </c>
      <c r="G6" s="67">
        <f>egresos!G26</f>
        <v>1</v>
      </c>
      <c r="H6" s="67">
        <f>egresos!H26</f>
        <v>0.8</v>
      </c>
      <c r="I6" s="67">
        <f>egresos!I26</f>
        <v>1</v>
      </c>
      <c r="J6" s="67">
        <f>egresos!J26</f>
        <v>0.8</v>
      </c>
      <c r="K6" s="67">
        <f>egresos!K26</f>
        <v>0.9</v>
      </c>
      <c r="L6" s="67">
        <f>egresos!L26</f>
        <v>1.2</v>
      </c>
      <c r="M6" s="67">
        <f>egresos!M26</f>
        <v>1.2</v>
      </c>
      <c r="N6" s="67">
        <f>egresos!N26</f>
        <v>0.95</v>
      </c>
      <c r="O6" s="185"/>
      <c r="P6" s="185"/>
      <c r="Q6" s="185"/>
    </row>
    <row r="7" spans="2:17" ht="14.4" customHeight="1">
      <c r="B7" s="221" t="s">
        <v>97</v>
      </c>
      <c r="C7" s="221"/>
      <c r="D7" s="67">
        <f>egresos!D36</f>
        <v>0.8</v>
      </c>
      <c r="E7" s="67">
        <f>egresos!E36</f>
        <v>1</v>
      </c>
      <c r="F7" s="67">
        <f>egresos!F36</f>
        <v>1</v>
      </c>
      <c r="G7" s="67">
        <f>egresos!G36</f>
        <v>1.2</v>
      </c>
      <c r="H7" s="67">
        <f>egresos!H36</f>
        <v>1.5</v>
      </c>
      <c r="I7" s="67">
        <f>egresos!I36</f>
        <v>1</v>
      </c>
      <c r="J7" s="67">
        <f>egresos!J36</f>
        <v>0.8</v>
      </c>
      <c r="K7" s="67">
        <f>egresos!K36</f>
        <v>0.9</v>
      </c>
      <c r="L7" s="67">
        <f>egresos!L36</f>
        <v>1.2</v>
      </c>
      <c r="M7" s="67">
        <f>egresos!M36</f>
        <v>1.2</v>
      </c>
      <c r="N7" s="67">
        <f>egresos!N36</f>
        <v>0.8</v>
      </c>
      <c r="O7" s="185"/>
      <c r="P7" s="185"/>
      <c r="Q7" s="185"/>
    </row>
    <row r="8" spans="2:17" ht="14.4" customHeight="1">
      <c r="B8" s="85" t="s">
        <v>32</v>
      </c>
      <c r="C8" s="25" t="s">
        <v>12</v>
      </c>
      <c r="D8" s="25" t="s">
        <v>13</v>
      </c>
      <c r="E8" s="25" t="s">
        <v>14</v>
      </c>
      <c r="F8" s="25" t="s">
        <v>15</v>
      </c>
      <c r="G8" s="25" t="s">
        <v>16</v>
      </c>
      <c r="H8" s="25" t="s">
        <v>17</v>
      </c>
      <c r="I8" s="25" t="s">
        <v>18</v>
      </c>
      <c r="J8" s="25" t="s">
        <v>19</v>
      </c>
      <c r="K8" s="25" t="s">
        <v>20</v>
      </c>
      <c r="L8" s="25" t="s">
        <v>21</v>
      </c>
      <c r="M8" s="25" t="s">
        <v>22</v>
      </c>
      <c r="N8" s="25" t="s">
        <v>23</v>
      </c>
      <c r="O8" s="185"/>
      <c r="P8" s="185"/>
      <c r="Q8" s="185"/>
    </row>
    <row r="9" spans="2:17">
      <c r="B9" s="68" t="s">
        <v>6</v>
      </c>
      <c r="C9" s="69" t="e">
        <f>'1 egresos COSTOS F Y V'!G11</f>
        <v>#DIV/0!</v>
      </c>
      <c r="D9" s="69" t="e">
        <f>C9*$D$5</f>
        <v>#DIV/0!</v>
      </c>
      <c r="E9" s="69" t="e">
        <f>C9*$E$5</f>
        <v>#DIV/0!</v>
      </c>
      <c r="F9" s="69" t="e">
        <f>C9*$F$5</f>
        <v>#DIV/0!</v>
      </c>
      <c r="G9" s="69" t="e">
        <f>C9*$G$5</f>
        <v>#DIV/0!</v>
      </c>
      <c r="H9" s="69" t="e">
        <f>C9*$H$5</f>
        <v>#DIV/0!</v>
      </c>
      <c r="I9" s="69" t="e">
        <f>C9*$I$5</f>
        <v>#DIV/0!</v>
      </c>
      <c r="J9" s="69" t="e">
        <f>C9*$J$5</f>
        <v>#DIV/0!</v>
      </c>
      <c r="K9" s="69" t="e">
        <f>C9*$K$5</f>
        <v>#DIV/0!</v>
      </c>
      <c r="L9" s="69" t="e">
        <f>C9*$L$5</f>
        <v>#DIV/0!</v>
      </c>
      <c r="M9" s="69" t="e">
        <f>C9*$M$5</f>
        <v>#DIV/0!</v>
      </c>
      <c r="N9" s="69" t="e">
        <f>C9*$N$5</f>
        <v>#DIV/0!</v>
      </c>
      <c r="O9" s="185"/>
      <c r="P9" s="185"/>
      <c r="Q9" s="185"/>
    </row>
    <row r="10" spans="2:17">
      <c r="B10" s="68" t="s">
        <v>7</v>
      </c>
      <c r="C10" s="69" t="e">
        <f>'1 egresos COSTOS F Y V'!G12</f>
        <v>#DIV/0!</v>
      </c>
      <c r="D10" s="69" t="e">
        <f>C10*$D$6</f>
        <v>#DIV/0!</v>
      </c>
      <c r="E10" s="69" t="e">
        <f>C10*$E$6</f>
        <v>#DIV/0!</v>
      </c>
      <c r="F10" s="69" t="e">
        <f>C10*$F$6</f>
        <v>#DIV/0!</v>
      </c>
      <c r="G10" s="69" t="e">
        <f>C10*$G$6</f>
        <v>#DIV/0!</v>
      </c>
      <c r="H10" s="69" t="e">
        <f>C10*$H$6</f>
        <v>#DIV/0!</v>
      </c>
      <c r="I10" s="69" t="e">
        <f>C10*$I$6</f>
        <v>#DIV/0!</v>
      </c>
      <c r="J10" s="69" t="e">
        <f>C10*$J$6</f>
        <v>#DIV/0!</v>
      </c>
      <c r="K10" s="69" t="e">
        <f>C10*$K$6</f>
        <v>#DIV/0!</v>
      </c>
      <c r="L10" s="69" t="e">
        <f>C10*$L$6</f>
        <v>#DIV/0!</v>
      </c>
      <c r="M10" s="69" t="e">
        <f>C10*$M$6</f>
        <v>#DIV/0!</v>
      </c>
      <c r="N10" s="69" t="e">
        <f>C10*$N$6</f>
        <v>#DIV/0!</v>
      </c>
      <c r="O10" s="185"/>
      <c r="P10" s="185"/>
      <c r="Q10" s="185"/>
    </row>
    <row r="11" spans="2:17">
      <c r="B11" s="68" t="s">
        <v>8</v>
      </c>
      <c r="C11" s="69" t="e">
        <f>'1 egresos COSTOS F Y V'!G13</f>
        <v>#DIV/0!</v>
      </c>
      <c r="D11" s="69" t="e">
        <f>C11*$D$7</f>
        <v>#DIV/0!</v>
      </c>
      <c r="E11" s="69" t="e">
        <f>C11*$E$7</f>
        <v>#DIV/0!</v>
      </c>
      <c r="F11" s="69" t="e">
        <f>C11*$F$7</f>
        <v>#DIV/0!</v>
      </c>
      <c r="G11" s="69" t="e">
        <f>C11*$G$7</f>
        <v>#DIV/0!</v>
      </c>
      <c r="H11" s="69" t="e">
        <f>C11*$H$7</f>
        <v>#DIV/0!</v>
      </c>
      <c r="I11" s="69" t="e">
        <f>C11*$I$7</f>
        <v>#DIV/0!</v>
      </c>
      <c r="J11" s="69" t="e">
        <f>C11*$J$7</f>
        <v>#DIV/0!</v>
      </c>
      <c r="K11" s="69" t="e">
        <f>C11*$K$7</f>
        <v>#DIV/0!</v>
      </c>
      <c r="L11" s="69" t="e">
        <f>C11*$L$7</f>
        <v>#DIV/0!</v>
      </c>
      <c r="M11" s="69" t="e">
        <f>C11*$M$7</f>
        <v>#DIV/0!</v>
      </c>
      <c r="N11" s="69" t="e">
        <f>C11*$N$7</f>
        <v>#DIV/0!</v>
      </c>
      <c r="O11" s="185"/>
      <c r="P11" s="185"/>
      <c r="Q11" s="185"/>
    </row>
    <row r="12" spans="2:17">
      <c r="B12" s="1"/>
      <c r="C12" s="2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185"/>
      <c r="P12" s="185"/>
      <c r="Q12" s="185"/>
    </row>
    <row r="13" spans="2:17">
      <c r="B13" s="85" t="s">
        <v>33</v>
      </c>
      <c r="C13" s="25" t="s">
        <v>12</v>
      </c>
      <c r="D13" s="25" t="s">
        <v>13</v>
      </c>
      <c r="E13" s="25" t="s">
        <v>14</v>
      </c>
      <c r="F13" s="25" t="s">
        <v>15</v>
      </c>
      <c r="G13" s="25" t="s">
        <v>16</v>
      </c>
      <c r="H13" s="25" t="s">
        <v>17</v>
      </c>
      <c r="I13" s="25" t="s">
        <v>18</v>
      </c>
      <c r="J13" s="25" t="s">
        <v>19</v>
      </c>
      <c r="K13" s="25" t="s">
        <v>20</v>
      </c>
      <c r="L13" s="25" t="s">
        <v>21</v>
      </c>
      <c r="M13" s="25" t="s">
        <v>22</v>
      </c>
      <c r="N13" s="25" t="s">
        <v>23</v>
      </c>
      <c r="O13" s="185"/>
      <c r="P13" s="185"/>
      <c r="Q13" s="185"/>
    </row>
    <row r="14" spans="2:17">
      <c r="B14" s="68" t="s">
        <v>6</v>
      </c>
      <c r="C14" s="69" t="e">
        <f>'1 egresos COSTOS F Y V'!I11</f>
        <v>#DIV/0!</v>
      </c>
      <c r="D14" s="69" t="e">
        <f>$C$14*$D$5</f>
        <v>#DIV/0!</v>
      </c>
      <c r="E14" s="69" t="e">
        <f t="shared" ref="E14:E19" si="0">C14*$E$5</f>
        <v>#DIV/0!</v>
      </c>
      <c r="F14" s="69" t="e">
        <f t="shared" ref="F14:F19" si="1">C14*$F$5</f>
        <v>#DIV/0!</v>
      </c>
      <c r="G14" s="69" t="e">
        <f t="shared" ref="G14:G19" si="2">C14*$G$5</f>
        <v>#DIV/0!</v>
      </c>
      <c r="H14" s="69" t="e">
        <f t="shared" ref="H14:H19" si="3">C14*$H$5</f>
        <v>#DIV/0!</v>
      </c>
      <c r="I14" s="69" t="e">
        <f t="shared" ref="I14:I19" si="4">C14*$I$5</f>
        <v>#DIV/0!</v>
      </c>
      <c r="J14" s="69" t="e">
        <f t="shared" ref="J14:J19" si="5">C14*$J$5</f>
        <v>#DIV/0!</v>
      </c>
      <c r="K14" s="69" t="e">
        <f t="shared" ref="K14:K19" si="6">C14*$K$5</f>
        <v>#DIV/0!</v>
      </c>
      <c r="L14" s="69" t="e">
        <f t="shared" ref="L14:L19" si="7">C14*$L$5</f>
        <v>#DIV/0!</v>
      </c>
      <c r="M14" s="69" t="e">
        <f t="shared" ref="M14:M19" si="8">C14*$M$5</f>
        <v>#DIV/0!</v>
      </c>
      <c r="N14" s="69" t="e">
        <f t="shared" ref="N14:N19" si="9">C14*$N$5</f>
        <v>#DIV/0!</v>
      </c>
      <c r="O14" s="185"/>
      <c r="P14" s="185"/>
      <c r="Q14" s="185"/>
    </row>
    <row r="15" spans="2:17">
      <c r="B15" s="68" t="s">
        <v>7</v>
      </c>
      <c r="C15" s="69" t="e">
        <f>'1 egresos COSTOS F Y V'!I12</f>
        <v>#DIV/0!</v>
      </c>
      <c r="D15" s="69" t="e">
        <f>$C$15*D6</f>
        <v>#DIV/0!</v>
      </c>
      <c r="E15" s="69" t="e">
        <f t="shared" ref="E15:N15" si="10">$C$15*E6</f>
        <v>#DIV/0!</v>
      </c>
      <c r="F15" s="69" t="e">
        <f t="shared" si="10"/>
        <v>#DIV/0!</v>
      </c>
      <c r="G15" s="69" t="e">
        <f t="shared" si="10"/>
        <v>#DIV/0!</v>
      </c>
      <c r="H15" s="69" t="e">
        <f t="shared" si="10"/>
        <v>#DIV/0!</v>
      </c>
      <c r="I15" s="69" t="e">
        <f t="shared" si="10"/>
        <v>#DIV/0!</v>
      </c>
      <c r="J15" s="69" t="e">
        <f t="shared" si="10"/>
        <v>#DIV/0!</v>
      </c>
      <c r="K15" s="69" t="e">
        <f t="shared" si="10"/>
        <v>#DIV/0!</v>
      </c>
      <c r="L15" s="69" t="e">
        <f t="shared" si="10"/>
        <v>#DIV/0!</v>
      </c>
      <c r="M15" s="69" t="e">
        <f t="shared" si="10"/>
        <v>#DIV/0!</v>
      </c>
      <c r="N15" s="69" t="e">
        <f t="shared" si="10"/>
        <v>#DIV/0!</v>
      </c>
      <c r="O15" s="185"/>
      <c r="P15" s="185"/>
      <c r="Q15" s="185"/>
    </row>
    <row r="16" spans="2:17">
      <c r="B16" s="68" t="s">
        <v>8</v>
      </c>
      <c r="C16" s="69" t="e">
        <f>'1 egresos COSTOS F Y V'!I13</f>
        <v>#DIV/0!</v>
      </c>
      <c r="D16" s="69" t="e">
        <f>$C$16*D7</f>
        <v>#DIV/0!</v>
      </c>
      <c r="E16" s="69" t="e">
        <f t="shared" ref="E16:N16" si="11">$C$16*E7</f>
        <v>#DIV/0!</v>
      </c>
      <c r="F16" s="69" t="e">
        <f t="shared" si="11"/>
        <v>#DIV/0!</v>
      </c>
      <c r="G16" s="69" t="e">
        <f t="shared" si="11"/>
        <v>#DIV/0!</v>
      </c>
      <c r="H16" s="69" t="e">
        <f t="shared" si="11"/>
        <v>#DIV/0!</v>
      </c>
      <c r="I16" s="69" t="e">
        <f t="shared" si="11"/>
        <v>#DIV/0!</v>
      </c>
      <c r="J16" s="69" t="e">
        <f t="shared" si="11"/>
        <v>#DIV/0!</v>
      </c>
      <c r="K16" s="69" t="e">
        <f t="shared" si="11"/>
        <v>#DIV/0!</v>
      </c>
      <c r="L16" s="69" t="e">
        <f t="shared" si="11"/>
        <v>#DIV/0!</v>
      </c>
      <c r="M16" s="69" t="e">
        <f t="shared" si="11"/>
        <v>#DIV/0!</v>
      </c>
      <c r="N16" s="69" t="e">
        <f t="shared" si="11"/>
        <v>#DIV/0!</v>
      </c>
      <c r="O16" s="185"/>
      <c r="P16" s="185"/>
      <c r="Q16" s="185"/>
    </row>
    <row r="17" spans="2:17">
      <c r="B17" s="1"/>
      <c r="C17" s="2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185"/>
      <c r="P17" s="185"/>
      <c r="Q17" s="185"/>
    </row>
    <row r="18" spans="2:17">
      <c r="B18" s="86" t="s">
        <v>34</v>
      </c>
      <c r="C18" s="25" t="s">
        <v>12</v>
      </c>
      <c r="D18" s="25" t="s">
        <v>13</v>
      </c>
      <c r="E18" s="25" t="s">
        <v>14</v>
      </c>
      <c r="F18" s="25" t="s">
        <v>15</v>
      </c>
      <c r="G18" s="25" t="s">
        <v>16</v>
      </c>
      <c r="H18" s="25" t="s">
        <v>17</v>
      </c>
      <c r="I18" s="25" t="s">
        <v>18</v>
      </c>
      <c r="J18" s="25" t="s">
        <v>19</v>
      </c>
      <c r="K18" s="25" t="s">
        <v>20</v>
      </c>
      <c r="L18" s="25" t="s">
        <v>21</v>
      </c>
      <c r="M18" s="25" t="s">
        <v>22</v>
      </c>
      <c r="N18" s="25" t="s">
        <v>23</v>
      </c>
      <c r="O18" s="185"/>
      <c r="P18" s="185"/>
      <c r="Q18" s="185"/>
    </row>
    <row r="19" spans="2:17">
      <c r="B19" s="68" t="s">
        <v>6</v>
      </c>
      <c r="C19" s="69">
        <f>'1 egresos COSTOS F Y V'!K11</f>
        <v>0</v>
      </c>
      <c r="D19" s="69">
        <f t="shared" ref="D19" si="12">C19*$D$5</f>
        <v>0</v>
      </c>
      <c r="E19" s="69">
        <f t="shared" si="0"/>
        <v>0</v>
      </c>
      <c r="F19" s="69">
        <f t="shared" si="1"/>
        <v>0</v>
      </c>
      <c r="G19" s="69">
        <f t="shared" si="2"/>
        <v>0</v>
      </c>
      <c r="H19" s="69">
        <f t="shared" si="3"/>
        <v>0</v>
      </c>
      <c r="I19" s="69">
        <f t="shared" si="4"/>
        <v>0</v>
      </c>
      <c r="J19" s="69">
        <f t="shared" si="5"/>
        <v>0</v>
      </c>
      <c r="K19" s="69">
        <f t="shared" si="6"/>
        <v>0</v>
      </c>
      <c r="L19" s="69">
        <f t="shared" si="7"/>
        <v>0</v>
      </c>
      <c r="M19" s="69">
        <f t="shared" si="8"/>
        <v>0</v>
      </c>
      <c r="N19" s="69">
        <f t="shared" si="9"/>
        <v>0</v>
      </c>
      <c r="O19" s="185"/>
      <c r="P19" s="185"/>
      <c r="Q19" s="185"/>
    </row>
    <row r="20" spans="2:17">
      <c r="B20" s="68" t="s">
        <v>7</v>
      </c>
      <c r="C20" s="69">
        <f>'1 egresos COSTOS F Y V'!K12</f>
        <v>0</v>
      </c>
      <c r="D20" s="69">
        <f>$C$20*D6</f>
        <v>0</v>
      </c>
      <c r="E20" s="69">
        <f t="shared" ref="E20:N20" si="13">$C$20*E6</f>
        <v>0</v>
      </c>
      <c r="F20" s="69">
        <f t="shared" si="13"/>
        <v>0</v>
      </c>
      <c r="G20" s="69">
        <f t="shared" si="13"/>
        <v>0</v>
      </c>
      <c r="H20" s="69">
        <f t="shared" si="13"/>
        <v>0</v>
      </c>
      <c r="I20" s="69">
        <f t="shared" si="13"/>
        <v>0</v>
      </c>
      <c r="J20" s="69">
        <f t="shared" si="13"/>
        <v>0</v>
      </c>
      <c r="K20" s="69">
        <f t="shared" si="13"/>
        <v>0</v>
      </c>
      <c r="L20" s="69">
        <f t="shared" si="13"/>
        <v>0</v>
      </c>
      <c r="M20" s="69">
        <f t="shared" si="13"/>
        <v>0</v>
      </c>
      <c r="N20" s="69">
        <f t="shared" si="13"/>
        <v>0</v>
      </c>
      <c r="O20" s="185"/>
      <c r="P20" s="185"/>
      <c r="Q20" s="185"/>
    </row>
    <row r="21" spans="2:17" ht="15" customHeight="1">
      <c r="B21" s="68" t="s">
        <v>8</v>
      </c>
      <c r="C21" s="69">
        <f>'1 egresos COSTOS F Y V'!K13</f>
        <v>0</v>
      </c>
      <c r="D21" s="69">
        <f>$C$21*D7</f>
        <v>0</v>
      </c>
      <c r="E21" s="69">
        <f t="shared" ref="E21:N21" si="14">$C$21*E7</f>
        <v>0</v>
      </c>
      <c r="F21" s="69">
        <f t="shared" si="14"/>
        <v>0</v>
      </c>
      <c r="G21" s="69">
        <f t="shared" si="14"/>
        <v>0</v>
      </c>
      <c r="H21" s="69">
        <f t="shared" si="14"/>
        <v>0</v>
      </c>
      <c r="I21" s="69">
        <f t="shared" si="14"/>
        <v>0</v>
      </c>
      <c r="J21" s="69">
        <f t="shared" si="14"/>
        <v>0</v>
      </c>
      <c r="K21" s="69">
        <f t="shared" si="14"/>
        <v>0</v>
      </c>
      <c r="L21" s="69">
        <f t="shared" si="14"/>
        <v>0</v>
      </c>
      <c r="M21" s="69">
        <f t="shared" si="14"/>
        <v>0</v>
      </c>
      <c r="N21" s="69">
        <f t="shared" si="14"/>
        <v>0</v>
      </c>
      <c r="O21" s="185"/>
      <c r="P21" s="185"/>
      <c r="Q21" s="185"/>
    </row>
    <row r="22" spans="2:17"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85"/>
      <c r="P22" s="185"/>
      <c r="Q22" s="185"/>
    </row>
    <row r="23" spans="2:17">
      <c r="B23" s="1" t="s">
        <v>9</v>
      </c>
      <c r="C23" s="20" t="s">
        <v>12</v>
      </c>
      <c r="D23" s="20" t="s">
        <v>13</v>
      </c>
      <c r="E23" s="20" t="s">
        <v>14</v>
      </c>
      <c r="F23" s="20" t="s">
        <v>15</v>
      </c>
      <c r="G23" s="20" t="s">
        <v>16</v>
      </c>
      <c r="H23" s="20" t="s">
        <v>17</v>
      </c>
      <c r="I23" s="20" t="s">
        <v>18</v>
      </c>
      <c r="J23" s="20" t="s">
        <v>19</v>
      </c>
      <c r="K23" s="20" t="s">
        <v>20</v>
      </c>
      <c r="L23" s="20" t="s">
        <v>21</v>
      </c>
      <c r="M23" s="20" t="s">
        <v>22</v>
      </c>
      <c r="N23" s="20" t="s">
        <v>23</v>
      </c>
    </row>
    <row r="24" spans="2:17" ht="14.4" customHeight="1">
      <c r="B24" s="33" t="s">
        <v>6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222" t="s">
        <v>94</v>
      </c>
      <c r="P24" s="222"/>
      <c r="Q24" s="222"/>
    </row>
    <row r="25" spans="2:17">
      <c r="B25" s="33" t="s">
        <v>7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222"/>
      <c r="P25" s="222"/>
      <c r="Q25" s="222"/>
    </row>
    <row r="26" spans="2:17">
      <c r="B26" s="33" t="s">
        <v>8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222"/>
      <c r="P26" s="222"/>
      <c r="Q26" s="222"/>
    </row>
    <row r="27" spans="2:17">
      <c r="O27" s="222"/>
      <c r="P27" s="222"/>
      <c r="Q27" s="222"/>
    </row>
    <row r="28" spans="2:17">
      <c r="O28" s="222"/>
      <c r="P28" s="222"/>
      <c r="Q28" s="222"/>
    </row>
    <row r="29" spans="2:17">
      <c r="O29" s="222"/>
      <c r="P29" s="222"/>
      <c r="Q29" s="222"/>
    </row>
  </sheetData>
  <sheetProtection algorithmName="SHA-512" hashValue="Sd/cn1liOdYNRyunBT9KEvXOmL86OyZWuGzo6kyMMrDHndXj50UtzXGYtD66JgdC90ZDoOEiGJ8TzEBZLc3FDA==" saltValue="crSrcNRhELAMeYaLgh/11w==" spinCount="100000" sheet="1" objects="1" scenarios="1"/>
  <mergeCells count="6">
    <mergeCell ref="B3:N3"/>
    <mergeCell ref="O5:Q22"/>
    <mergeCell ref="B5:C5"/>
    <mergeCell ref="O24:Q29"/>
    <mergeCell ref="B6:C6"/>
    <mergeCell ref="B7:C7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39"/>
  <sheetViews>
    <sheetView topLeftCell="A2" zoomScale="70" zoomScaleNormal="70" workbookViewId="0">
      <selection activeCell="C18" sqref="C18"/>
    </sheetView>
  </sheetViews>
  <sheetFormatPr baseColWidth="10" defaultRowHeight="14.4"/>
  <cols>
    <col min="1" max="1" width="11.5546875" style="18"/>
    <col min="2" max="2" width="28.77734375" style="27" customWidth="1"/>
    <col min="3" max="14" width="15.77734375" style="18" customWidth="1"/>
    <col min="15" max="16384" width="11.5546875" style="18"/>
  </cols>
  <sheetData>
    <row r="3" spans="2:14" ht="15" thickBot="1">
      <c r="B3" s="89" t="s">
        <v>10</v>
      </c>
      <c r="C3" s="45"/>
      <c r="D3" s="46"/>
      <c r="E3" s="46"/>
      <c r="F3" s="46"/>
      <c r="G3" s="47"/>
      <c r="H3" s="47"/>
      <c r="I3" s="47"/>
      <c r="J3" s="47"/>
      <c r="K3" s="47"/>
      <c r="L3" s="47"/>
      <c r="M3" s="47"/>
      <c r="N3" s="47"/>
    </row>
    <row r="4" spans="2:14">
      <c r="B4" s="90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2:14">
      <c r="B5" s="223" t="s">
        <v>11</v>
      </c>
      <c r="C5" s="87" t="s">
        <v>12</v>
      </c>
      <c r="D5" s="87" t="s">
        <v>13</v>
      </c>
      <c r="E5" s="87" t="s">
        <v>14</v>
      </c>
      <c r="F5" s="87" t="s">
        <v>15</v>
      </c>
      <c r="G5" s="87" t="s">
        <v>16</v>
      </c>
      <c r="H5" s="87" t="s">
        <v>17</v>
      </c>
      <c r="I5" s="87" t="s">
        <v>18</v>
      </c>
      <c r="J5" s="87" t="s">
        <v>19</v>
      </c>
      <c r="K5" s="87" t="s">
        <v>20</v>
      </c>
      <c r="L5" s="87" t="s">
        <v>21</v>
      </c>
      <c r="M5" s="87" t="s">
        <v>22</v>
      </c>
      <c r="N5" s="87" t="s">
        <v>23</v>
      </c>
    </row>
    <row r="6" spans="2:14" ht="15" thickBot="1">
      <c r="B6" s="22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</row>
    <row r="7" spans="2:14" ht="15" thickTop="1">
      <c r="B7" s="91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2:14">
      <c r="B8" s="92" t="s">
        <v>24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8"/>
    </row>
    <row r="9" spans="2:14">
      <c r="B9" s="103" t="s">
        <v>25</v>
      </c>
      <c r="C9" s="105" t="e">
        <f>C10+C11+C12</f>
        <v>#DIV/0!</v>
      </c>
      <c r="D9" s="105" t="e">
        <f t="shared" ref="C9:N9" si="0">SUM(D10:D12)</f>
        <v>#DIV/0!</v>
      </c>
      <c r="E9" s="105" t="e">
        <f t="shared" si="0"/>
        <v>#DIV/0!</v>
      </c>
      <c r="F9" s="105" t="e">
        <f t="shared" si="0"/>
        <v>#DIV/0!</v>
      </c>
      <c r="G9" s="105" t="e">
        <f t="shared" si="0"/>
        <v>#DIV/0!</v>
      </c>
      <c r="H9" s="105" t="e">
        <f t="shared" si="0"/>
        <v>#DIV/0!</v>
      </c>
      <c r="I9" s="105" t="e">
        <f t="shared" si="0"/>
        <v>#DIV/0!</v>
      </c>
      <c r="J9" s="105" t="e">
        <f t="shared" si="0"/>
        <v>#DIV/0!</v>
      </c>
      <c r="K9" s="105" t="e">
        <f t="shared" si="0"/>
        <v>#DIV/0!</v>
      </c>
      <c r="L9" s="105" t="e">
        <f t="shared" si="0"/>
        <v>#DIV/0!</v>
      </c>
      <c r="M9" s="105" t="e">
        <f t="shared" si="0"/>
        <v>#DIV/0!</v>
      </c>
      <c r="N9" s="105" t="e">
        <f t="shared" si="0"/>
        <v>#DIV/0!</v>
      </c>
    </row>
    <row r="10" spans="2:14">
      <c r="B10" s="104" t="str">
        <f>ingresos!B8</f>
        <v>Producto 1</v>
      </c>
      <c r="C10" s="106" t="e">
        <f>+ingresos!C9</f>
        <v>#DIV/0!</v>
      </c>
      <c r="D10" s="106" t="e">
        <f>+ingresos!D9</f>
        <v>#DIV/0!</v>
      </c>
      <c r="E10" s="106" t="e">
        <f>+ingresos!E9</f>
        <v>#DIV/0!</v>
      </c>
      <c r="F10" s="106" t="e">
        <f>+ingresos!F9</f>
        <v>#DIV/0!</v>
      </c>
      <c r="G10" s="106" t="e">
        <f>+ingresos!G9</f>
        <v>#DIV/0!</v>
      </c>
      <c r="H10" s="106" t="e">
        <f>+ingresos!H9</f>
        <v>#DIV/0!</v>
      </c>
      <c r="I10" s="106" t="e">
        <f>+ingresos!I9</f>
        <v>#DIV/0!</v>
      </c>
      <c r="J10" s="106" t="e">
        <f>+ingresos!J9</f>
        <v>#DIV/0!</v>
      </c>
      <c r="K10" s="106" t="e">
        <f>+ingresos!K9</f>
        <v>#DIV/0!</v>
      </c>
      <c r="L10" s="106" t="e">
        <f>+ingresos!L9</f>
        <v>#DIV/0!</v>
      </c>
      <c r="M10" s="106" t="e">
        <f>+ingresos!M9</f>
        <v>#DIV/0!</v>
      </c>
      <c r="N10" s="106" t="e">
        <f>+ingresos!N9</f>
        <v>#DIV/0!</v>
      </c>
    </row>
    <row r="11" spans="2:14">
      <c r="B11" s="104" t="str">
        <f>ingresos!B13</f>
        <v>Producto 2</v>
      </c>
      <c r="C11" s="106" t="e">
        <f>+ingresos!C14</f>
        <v>#DIV/0!</v>
      </c>
      <c r="D11" s="106" t="e">
        <f>+ingresos!D14</f>
        <v>#DIV/0!</v>
      </c>
      <c r="E11" s="106" t="e">
        <f>+ingresos!E14</f>
        <v>#DIV/0!</v>
      </c>
      <c r="F11" s="106" t="e">
        <f>+ingresos!F14</f>
        <v>#DIV/0!</v>
      </c>
      <c r="G11" s="106" t="e">
        <f>+ingresos!G14</f>
        <v>#DIV/0!</v>
      </c>
      <c r="H11" s="106" t="e">
        <f>+ingresos!H14</f>
        <v>#DIV/0!</v>
      </c>
      <c r="I11" s="106" t="e">
        <f>+ingresos!I14</f>
        <v>#DIV/0!</v>
      </c>
      <c r="J11" s="106" t="e">
        <f>+ingresos!J14</f>
        <v>#DIV/0!</v>
      </c>
      <c r="K11" s="106" t="e">
        <f>+ingresos!K14</f>
        <v>#DIV/0!</v>
      </c>
      <c r="L11" s="106" t="e">
        <f>+ingresos!L14</f>
        <v>#DIV/0!</v>
      </c>
      <c r="M11" s="106" t="e">
        <f>+ingresos!M14</f>
        <v>#DIV/0!</v>
      </c>
      <c r="N11" s="106" t="e">
        <f>+ingresos!N14</f>
        <v>#DIV/0!</v>
      </c>
    </row>
    <row r="12" spans="2:14">
      <c r="B12" s="104" t="str">
        <f>ingresos!B18</f>
        <v>Producto 3</v>
      </c>
      <c r="C12" s="106">
        <f>+ingresos!C19</f>
        <v>0</v>
      </c>
      <c r="D12" s="106">
        <f>+ingresos!D19</f>
        <v>0</v>
      </c>
      <c r="E12" s="106">
        <f>+ingresos!E19</f>
        <v>0</v>
      </c>
      <c r="F12" s="106">
        <f>+ingresos!F19</f>
        <v>0</v>
      </c>
      <c r="G12" s="106">
        <f>+ingresos!G19</f>
        <v>0</v>
      </c>
      <c r="H12" s="106">
        <f>+ingresos!H19</f>
        <v>0</v>
      </c>
      <c r="I12" s="106">
        <f>+ingresos!I19</f>
        <v>0</v>
      </c>
      <c r="J12" s="106">
        <f>+ingresos!J19</f>
        <v>0</v>
      </c>
      <c r="K12" s="106">
        <f>+ingresos!K19</f>
        <v>0</v>
      </c>
      <c r="L12" s="106">
        <f>+ingresos!L19</f>
        <v>0</v>
      </c>
      <c r="M12" s="106">
        <f>+ingresos!M19</f>
        <v>0</v>
      </c>
      <c r="N12" s="106">
        <f>+ingresos!N19</f>
        <v>0</v>
      </c>
    </row>
    <row r="13" spans="2:14">
      <c r="B13" s="103" t="s">
        <v>26</v>
      </c>
      <c r="C13" s="105">
        <f>ingresos!C24</f>
        <v>0</v>
      </c>
      <c r="D13" s="105">
        <f>ingresos!D24</f>
        <v>0</v>
      </c>
      <c r="E13" s="105">
        <f>ingresos!E24</f>
        <v>0</v>
      </c>
      <c r="F13" s="105">
        <f>ingresos!F24</f>
        <v>0</v>
      </c>
      <c r="G13" s="105">
        <f>ingresos!G24</f>
        <v>0</v>
      </c>
      <c r="H13" s="105">
        <f>ingresos!H24</f>
        <v>0</v>
      </c>
      <c r="I13" s="105">
        <f>ingresos!I24</f>
        <v>0</v>
      </c>
      <c r="J13" s="105">
        <f>ingresos!J24</f>
        <v>0</v>
      </c>
      <c r="K13" s="105">
        <f>ingresos!K24</f>
        <v>0</v>
      </c>
      <c r="L13" s="105">
        <f>ingresos!L24</f>
        <v>0</v>
      </c>
      <c r="M13" s="105">
        <f>ingresos!M24</f>
        <v>0</v>
      </c>
      <c r="N13" s="105">
        <f>ingresos!N24</f>
        <v>0</v>
      </c>
    </row>
    <row r="14" spans="2:14">
      <c r="B14" s="93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2:14">
      <c r="B15" s="94" t="s">
        <v>27</v>
      </c>
      <c r="C15" s="55" t="e">
        <f>C9+C13</f>
        <v>#DIV/0!</v>
      </c>
      <c r="D15" s="55" t="e">
        <f t="shared" ref="D15:N15" si="1">D9+D13</f>
        <v>#DIV/0!</v>
      </c>
      <c r="E15" s="55" t="e">
        <f t="shared" si="1"/>
        <v>#DIV/0!</v>
      </c>
      <c r="F15" s="55" t="e">
        <f t="shared" si="1"/>
        <v>#DIV/0!</v>
      </c>
      <c r="G15" s="55" t="e">
        <f t="shared" si="1"/>
        <v>#DIV/0!</v>
      </c>
      <c r="H15" s="55" t="e">
        <f t="shared" si="1"/>
        <v>#DIV/0!</v>
      </c>
      <c r="I15" s="55" t="e">
        <f t="shared" si="1"/>
        <v>#DIV/0!</v>
      </c>
      <c r="J15" s="55" t="e">
        <f t="shared" si="1"/>
        <v>#DIV/0!</v>
      </c>
      <c r="K15" s="55" t="e">
        <f t="shared" si="1"/>
        <v>#DIV/0!</v>
      </c>
      <c r="L15" s="55" t="e">
        <f t="shared" si="1"/>
        <v>#DIV/0!</v>
      </c>
      <c r="M15" s="55" t="e">
        <f t="shared" si="1"/>
        <v>#DIV/0!</v>
      </c>
      <c r="N15" s="55" t="e">
        <f t="shared" si="1"/>
        <v>#DIV/0!</v>
      </c>
    </row>
    <row r="16" spans="2:14">
      <c r="B16" s="95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</row>
    <row r="17" spans="2:14">
      <c r="B17" s="96" t="s">
        <v>28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</row>
    <row r="18" spans="2:14">
      <c r="B18" s="97" t="str">
        <f>+egresos!B5</f>
        <v>SALARIOS ADMINISTRACIÓN</v>
      </c>
      <c r="C18" s="107">
        <f>+egresos!C5</f>
        <v>0</v>
      </c>
      <c r="D18" s="107">
        <f>+egresos!D5</f>
        <v>0</v>
      </c>
      <c r="E18" s="107">
        <f>+egresos!E5</f>
        <v>0</v>
      </c>
      <c r="F18" s="107">
        <f>+egresos!F5</f>
        <v>0</v>
      </c>
      <c r="G18" s="107">
        <f>+egresos!G5</f>
        <v>0</v>
      </c>
      <c r="H18" s="107">
        <f>+egresos!H5</f>
        <v>0</v>
      </c>
      <c r="I18" s="107">
        <f>+egresos!I5</f>
        <v>0</v>
      </c>
      <c r="J18" s="107">
        <f>+egresos!J5</f>
        <v>0</v>
      </c>
      <c r="K18" s="107">
        <f>+egresos!K5</f>
        <v>0</v>
      </c>
      <c r="L18" s="107">
        <f>+egresos!L5</f>
        <v>0</v>
      </c>
      <c r="M18" s="107">
        <f>+egresos!M5</f>
        <v>0</v>
      </c>
      <c r="N18" s="107">
        <f>+egresos!N5</f>
        <v>0</v>
      </c>
    </row>
    <row r="19" spans="2:14">
      <c r="B19" s="97" t="str">
        <f>+egresos!B6</f>
        <v>SALARIOS PRODUCCIÓN</v>
      </c>
      <c r="C19" s="107">
        <f>+egresos!C6</f>
        <v>0</v>
      </c>
      <c r="D19" s="107">
        <f>+egresos!D6</f>
        <v>0</v>
      </c>
      <c r="E19" s="107">
        <f>+egresos!E6</f>
        <v>0</v>
      </c>
      <c r="F19" s="107">
        <f>+egresos!F6</f>
        <v>0</v>
      </c>
      <c r="G19" s="107">
        <f>+egresos!G6</f>
        <v>0</v>
      </c>
      <c r="H19" s="107">
        <f>+egresos!H6</f>
        <v>0</v>
      </c>
      <c r="I19" s="107">
        <f>+egresos!I6</f>
        <v>0</v>
      </c>
      <c r="J19" s="107">
        <f>+egresos!J6</f>
        <v>0</v>
      </c>
      <c r="K19" s="107">
        <f>+egresos!K6</f>
        <v>0</v>
      </c>
      <c r="L19" s="107">
        <f>+egresos!L6</f>
        <v>0</v>
      </c>
      <c r="M19" s="107">
        <f>+egresos!M6</f>
        <v>0</v>
      </c>
      <c r="N19" s="107">
        <f>+egresos!N6</f>
        <v>0</v>
      </c>
    </row>
    <row r="20" spans="2:14">
      <c r="B20" s="97" t="str">
        <f>+egresos!B7</f>
        <v>SALARIOS VENTAS</v>
      </c>
      <c r="C20" s="107">
        <f>+egresos!C7</f>
        <v>0</v>
      </c>
      <c r="D20" s="107">
        <f>+egresos!D7</f>
        <v>0</v>
      </c>
      <c r="E20" s="107">
        <f>+egresos!E7</f>
        <v>0</v>
      </c>
      <c r="F20" s="107">
        <f>+egresos!F7</f>
        <v>0</v>
      </c>
      <c r="G20" s="107">
        <f>+egresos!G7</f>
        <v>0</v>
      </c>
      <c r="H20" s="107">
        <f>+egresos!H7</f>
        <v>0</v>
      </c>
      <c r="I20" s="107">
        <f>+egresos!I7</f>
        <v>0</v>
      </c>
      <c r="J20" s="107">
        <f>+egresos!J7</f>
        <v>0</v>
      </c>
      <c r="K20" s="107">
        <f>+egresos!K7</f>
        <v>0</v>
      </c>
      <c r="L20" s="107">
        <f>+egresos!L7</f>
        <v>0</v>
      </c>
      <c r="M20" s="107">
        <f>+egresos!M7</f>
        <v>0</v>
      </c>
      <c r="N20" s="107">
        <f>+egresos!N7</f>
        <v>0</v>
      </c>
    </row>
    <row r="21" spans="2:14">
      <c r="B21" s="97" t="str">
        <f>+egresos!B8</f>
        <v>AGUA</v>
      </c>
      <c r="C21" s="107">
        <f>+egresos!C8</f>
        <v>0</v>
      </c>
      <c r="D21" s="107">
        <f>+egresos!D8</f>
        <v>0</v>
      </c>
      <c r="E21" s="107">
        <f>+egresos!E8</f>
        <v>0</v>
      </c>
      <c r="F21" s="107">
        <f>+egresos!F8</f>
        <v>0</v>
      </c>
      <c r="G21" s="107">
        <f>+egresos!G8</f>
        <v>0</v>
      </c>
      <c r="H21" s="107">
        <f>+egresos!H8</f>
        <v>0</v>
      </c>
      <c r="I21" s="107">
        <f>+egresos!I8</f>
        <v>0</v>
      </c>
      <c r="J21" s="107">
        <f>+egresos!J8</f>
        <v>0</v>
      </c>
      <c r="K21" s="107">
        <f>+egresos!K8</f>
        <v>0</v>
      </c>
      <c r="L21" s="107">
        <f>+egresos!L8</f>
        <v>0</v>
      </c>
      <c r="M21" s="107">
        <f>+egresos!M8</f>
        <v>0</v>
      </c>
      <c r="N21" s="107">
        <f>+egresos!N8</f>
        <v>0</v>
      </c>
    </row>
    <row r="22" spans="2:14" ht="24">
      <c r="B22" s="97" t="str">
        <f>+egresos!B9</f>
        <v>GAS</v>
      </c>
      <c r="C22" s="107">
        <f>+egresos!C9</f>
        <v>0</v>
      </c>
      <c r="D22" s="107">
        <f>+egresos!D9</f>
        <v>0</v>
      </c>
      <c r="E22" s="107">
        <f>+egresos!E9</f>
        <v>0</v>
      </c>
      <c r="F22" s="107">
        <f>+egresos!F9</f>
        <v>0</v>
      </c>
      <c r="G22" s="107">
        <f>+egresos!G9</f>
        <v>0</v>
      </c>
      <c r="H22" s="107">
        <f>+egresos!H9</f>
        <v>0</v>
      </c>
      <c r="I22" s="107">
        <f>+egresos!I9</f>
        <v>0</v>
      </c>
      <c r="J22" s="107">
        <f>+egresos!J9</f>
        <v>0</v>
      </c>
      <c r="K22" s="107">
        <f>+egresos!K9</f>
        <v>0</v>
      </c>
      <c r="L22" s="107">
        <f>+egresos!L9</f>
        <v>0</v>
      </c>
      <c r="M22" s="107">
        <f>+egresos!M9</f>
        <v>0</v>
      </c>
      <c r="N22" s="107">
        <f>+egresos!N9</f>
        <v>0</v>
      </c>
    </row>
    <row r="23" spans="2:14" ht="24">
      <c r="B23" s="97" t="str">
        <f>+egresos!B10</f>
        <v>TELEFONO</v>
      </c>
      <c r="C23" s="107">
        <f>+egresos!C10</f>
        <v>0</v>
      </c>
      <c r="D23" s="107">
        <f>+egresos!D10</f>
        <v>0</v>
      </c>
      <c r="E23" s="107">
        <f>+egresos!E10</f>
        <v>0</v>
      </c>
      <c r="F23" s="107">
        <f>+egresos!F10</f>
        <v>0</v>
      </c>
      <c r="G23" s="107">
        <f>+egresos!G10</f>
        <v>0</v>
      </c>
      <c r="H23" s="107">
        <f>+egresos!H10</f>
        <v>0</v>
      </c>
      <c r="I23" s="107">
        <f>+egresos!I10</f>
        <v>0</v>
      </c>
      <c r="J23" s="107">
        <f>+egresos!J10</f>
        <v>0</v>
      </c>
      <c r="K23" s="107">
        <f>+egresos!K10</f>
        <v>0</v>
      </c>
      <c r="L23" s="107">
        <f>+egresos!L10</f>
        <v>0</v>
      </c>
      <c r="M23" s="107">
        <f>+egresos!M10</f>
        <v>0</v>
      </c>
      <c r="N23" s="107">
        <f>+egresos!N10</f>
        <v>0</v>
      </c>
    </row>
    <row r="24" spans="2:14">
      <c r="B24" s="97" t="str">
        <f>+egresos!B11</f>
        <v>RENTA</v>
      </c>
      <c r="C24" s="107">
        <f>+egresos!C11</f>
        <v>0</v>
      </c>
      <c r="D24" s="107">
        <f>+egresos!D11</f>
        <v>0</v>
      </c>
      <c r="E24" s="107">
        <f>+egresos!E11</f>
        <v>0</v>
      </c>
      <c r="F24" s="107">
        <f>+egresos!F11</f>
        <v>0</v>
      </c>
      <c r="G24" s="107">
        <f>+egresos!G11</f>
        <v>0</v>
      </c>
      <c r="H24" s="107">
        <f>+egresos!H11</f>
        <v>0</v>
      </c>
      <c r="I24" s="107">
        <f>+egresos!I11</f>
        <v>0</v>
      </c>
      <c r="J24" s="107">
        <f>+egresos!J11</f>
        <v>0</v>
      </c>
      <c r="K24" s="107">
        <f>+egresos!K11</f>
        <v>0</v>
      </c>
      <c r="L24" s="107">
        <f>+egresos!L11</f>
        <v>0</v>
      </c>
      <c r="M24" s="107">
        <f>+egresos!M11</f>
        <v>0</v>
      </c>
      <c r="N24" s="107">
        <f>+egresos!N11</f>
        <v>0</v>
      </c>
    </row>
    <row r="25" spans="2:14">
      <c r="B25" s="97" t="str">
        <f>+egresos!B12</f>
        <v>Total  gastos fijos</v>
      </c>
      <c r="C25" s="107">
        <f>+egresos!C12</f>
        <v>0</v>
      </c>
      <c r="D25" s="107">
        <f>+egresos!D12</f>
        <v>0</v>
      </c>
      <c r="E25" s="107">
        <f>+egresos!E12</f>
        <v>0</v>
      </c>
      <c r="F25" s="107">
        <f>+egresos!F12</f>
        <v>0</v>
      </c>
      <c r="G25" s="107">
        <f>+egresos!G12</f>
        <v>0</v>
      </c>
      <c r="H25" s="107">
        <f>+egresos!H12</f>
        <v>0</v>
      </c>
      <c r="I25" s="107">
        <f>+egresos!I12</f>
        <v>0</v>
      </c>
      <c r="J25" s="107">
        <f>+egresos!J12</f>
        <v>0</v>
      </c>
      <c r="K25" s="107">
        <f>+egresos!K12</f>
        <v>0</v>
      </c>
      <c r="L25" s="107">
        <f>+egresos!L12</f>
        <v>0</v>
      </c>
      <c r="M25" s="107">
        <f>+egresos!M12</f>
        <v>0</v>
      </c>
      <c r="N25" s="107">
        <f>+egresos!N12</f>
        <v>0</v>
      </c>
    </row>
    <row r="26" spans="2:14">
      <c r="B26" s="97">
        <f>+egresos!B17</f>
        <v>0</v>
      </c>
      <c r="C26" s="107">
        <f>+egresos!C17</f>
        <v>0</v>
      </c>
      <c r="D26" s="107">
        <f>+egresos!D17</f>
        <v>0</v>
      </c>
      <c r="E26" s="107">
        <f>+egresos!E17</f>
        <v>0</v>
      </c>
      <c r="F26" s="107">
        <f>+egresos!F17</f>
        <v>0</v>
      </c>
      <c r="G26" s="107">
        <f>+egresos!G17</f>
        <v>0</v>
      </c>
      <c r="H26" s="107">
        <f>+egresos!H17</f>
        <v>0</v>
      </c>
      <c r="I26" s="107">
        <f>+egresos!I17</f>
        <v>0</v>
      </c>
      <c r="J26" s="107">
        <f>+egresos!J17</f>
        <v>0</v>
      </c>
      <c r="K26" s="107">
        <f>+egresos!K17</f>
        <v>0</v>
      </c>
      <c r="L26" s="107">
        <f>+egresos!L17</f>
        <v>0</v>
      </c>
      <c r="M26" s="107">
        <f>+egresos!M17</f>
        <v>0</v>
      </c>
      <c r="N26" s="107">
        <f>+egresos!N17</f>
        <v>0</v>
      </c>
    </row>
    <row r="27" spans="2:14">
      <c r="B27" s="97">
        <f>+egresos!B18</f>
        <v>0</v>
      </c>
      <c r="C27" s="107">
        <f>+egresos!C18</f>
        <v>0</v>
      </c>
      <c r="D27" s="107">
        <f>+egresos!D18</f>
        <v>0</v>
      </c>
      <c r="E27" s="107">
        <f>+egresos!E18</f>
        <v>0</v>
      </c>
      <c r="F27" s="107">
        <f>+egresos!F18</f>
        <v>0</v>
      </c>
      <c r="G27" s="107">
        <f>+egresos!G18</f>
        <v>0</v>
      </c>
      <c r="H27" s="107">
        <f>+egresos!H18</f>
        <v>0</v>
      </c>
      <c r="I27" s="107">
        <f>+egresos!I18</f>
        <v>0</v>
      </c>
      <c r="J27" s="107">
        <f>+egresos!J18</f>
        <v>0</v>
      </c>
      <c r="K27" s="107">
        <f>+egresos!K18</f>
        <v>0</v>
      </c>
      <c r="L27" s="107">
        <f>+egresos!L18</f>
        <v>0</v>
      </c>
      <c r="M27" s="107">
        <f>+egresos!M18</f>
        <v>0</v>
      </c>
      <c r="N27" s="107">
        <f>+egresos!N18</f>
        <v>0</v>
      </c>
    </row>
    <row r="28" spans="2:14">
      <c r="B28" s="97">
        <f>+egresos!B19</f>
        <v>0</v>
      </c>
      <c r="C28" s="107">
        <f>+egresos!C19</f>
        <v>0</v>
      </c>
      <c r="D28" s="107">
        <f>+egresos!D19</f>
        <v>0</v>
      </c>
      <c r="E28" s="107">
        <f>+egresos!E19</f>
        <v>0</v>
      </c>
      <c r="F28" s="107">
        <f>+egresos!F19</f>
        <v>0</v>
      </c>
      <c r="G28" s="107">
        <f>+egresos!G19</f>
        <v>0</v>
      </c>
      <c r="H28" s="107">
        <f>+egresos!H19</f>
        <v>0</v>
      </c>
      <c r="I28" s="107">
        <f>+egresos!I19</f>
        <v>0</v>
      </c>
      <c r="J28" s="107">
        <f>+egresos!J19</f>
        <v>0</v>
      </c>
      <c r="K28" s="107">
        <f>+egresos!K19</f>
        <v>0</v>
      </c>
      <c r="L28" s="107">
        <f>+egresos!L19</f>
        <v>0</v>
      </c>
      <c r="M28" s="107">
        <f>+egresos!M19</f>
        <v>0</v>
      </c>
      <c r="N28" s="107">
        <f>+egresos!N19</f>
        <v>0</v>
      </c>
    </row>
    <row r="29" spans="2:14">
      <c r="B29" s="97">
        <f>+egresos!B20</f>
        <v>0</v>
      </c>
      <c r="C29" s="107">
        <f>+egresos!C20</f>
        <v>0</v>
      </c>
      <c r="D29" s="107">
        <f>+egresos!D20</f>
        <v>0</v>
      </c>
      <c r="E29" s="107">
        <f>+egresos!E20</f>
        <v>0</v>
      </c>
      <c r="F29" s="107">
        <f>+egresos!F20</f>
        <v>0</v>
      </c>
      <c r="G29" s="107">
        <f>+egresos!G20</f>
        <v>0</v>
      </c>
      <c r="H29" s="107">
        <f>+egresos!H20</f>
        <v>0</v>
      </c>
      <c r="I29" s="107">
        <f>+egresos!I20</f>
        <v>0</v>
      </c>
      <c r="J29" s="107">
        <f>+egresos!J20</f>
        <v>0</v>
      </c>
      <c r="K29" s="107">
        <f>+egresos!K20</f>
        <v>0</v>
      </c>
      <c r="L29" s="107">
        <f>+egresos!L20</f>
        <v>0</v>
      </c>
      <c r="M29" s="107">
        <f>+egresos!M20</f>
        <v>0</v>
      </c>
      <c r="N29" s="107">
        <f>+egresos!N20</f>
        <v>0</v>
      </c>
    </row>
    <row r="30" spans="2:14">
      <c r="B30" s="97">
        <f>+egresos!B21</f>
        <v>0</v>
      </c>
      <c r="C30" s="107">
        <f>+egresos!C21</f>
        <v>0</v>
      </c>
      <c r="D30" s="107">
        <f>+egresos!D21</f>
        <v>0</v>
      </c>
      <c r="E30" s="107">
        <f>+egresos!E21</f>
        <v>0</v>
      </c>
      <c r="F30" s="107">
        <f>+egresos!F21</f>
        <v>0</v>
      </c>
      <c r="G30" s="107">
        <f>+egresos!G21</f>
        <v>0</v>
      </c>
      <c r="H30" s="107">
        <f>+egresos!H21</f>
        <v>0</v>
      </c>
      <c r="I30" s="107">
        <f>+egresos!I21</f>
        <v>0</v>
      </c>
      <c r="J30" s="107">
        <f>+egresos!J21</f>
        <v>0</v>
      </c>
      <c r="K30" s="107">
        <f>+egresos!K21</f>
        <v>0</v>
      </c>
      <c r="L30" s="107">
        <f>+egresos!L21</f>
        <v>0</v>
      </c>
      <c r="M30" s="107">
        <f>+egresos!M21</f>
        <v>0</v>
      </c>
      <c r="N30" s="107">
        <f>+egresos!N21</f>
        <v>0</v>
      </c>
    </row>
    <row r="31" spans="2:14">
      <c r="B31" s="97">
        <f>+egresos!B22</f>
        <v>0</v>
      </c>
      <c r="C31" s="107">
        <f>+egresos!C22</f>
        <v>0</v>
      </c>
      <c r="D31" s="107">
        <f>+egresos!D22</f>
        <v>0</v>
      </c>
      <c r="E31" s="107">
        <f>+egresos!E22</f>
        <v>0</v>
      </c>
      <c r="F31" s="107">
        <f>+egresos!F22</f>
        <v>0</v>
      </c>
      <c r="G31" s="107">
        <f>+egresos!G22</f>
        <v>0</v>
      </c>
      <c r="H31" s="107">
        <f>+egresos!H22</f>
        <v>0</v>
      </c>
      <c r="I31" s="107">
        <f>+egresos!I22</f>
        <v>0</v>
      </c>
      <c r="J31" s="107">
        <f>+egresos!J22</f>
        <v>0</v>
      </c>
      <c r="K31" s="107">
        <f>+egresos!K22</f>
        <v>0</v>
      </c>
      <c r="L31" s="107">
        <f>+egresos!L22</f>
        <v>0</v>
      </c>
      <c r="M31" s="107">
        <f>+egresos!M22</f>
        <v>0</v>
      </c>
      <c r="N31" s="107">
        <f>+egresos!N22</f>
        <v>0</v>
      </c>
    </row>
    <row r="32" spans="2:14">
      <c r="B32" s="97">
        <f>+egresos!B23</f>
        <v>0</v>
      </c>
      <c r="C32" s="107">
        <f>+egresos!C23</f>
        <v>0</v>
      </c>
      <c r="D32" s="107">
        <f>+egresos!D23</f>
        <v>0</v>
      </c>
      <c r="E32" s="107">
        <f>+egresos!E23</f>
        <v>0</v>
      </c>
      <c r="F32" s="107">
        <f>+egresos!F23</f>
        <v>0</v>
      </c>
      <c r="G32" s="107">
        <f>+egresos!G23</f>
        <v>0</v>
      </c>
      <c r="H32" s="107">
        <f>+egresos!H23</f>
        <v>0</v>
      </c>
      <c r="I32" s="107">
        <f>+egresos!I23</f>
        <v>0</v>
      </c>
      <c r="J32" s="107">
        <f>+egresos!J23</f>
        <v>0</v>
      </c>
      <c r="K32" s="107">
        <f>+egresos!K23</f>
        <v>0</v>
      </c>
      <c r="L32" s="107">
        <f>+egresos!L23</f>
        <v>0</v>
      </c>
      <c r="M32" s="107">
        <f>+egresos!M23</f>
        <v>0</v>
      </c>
      <c r="N32" s="107">
        <f>+egresos!N23</f>
        <v>0</v>
      </c>
    </row>
    <row r="33" spans="2:14">
      <c r="B33" s="98"/>
      <c r="C33" s="58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</row>
    <row r="34" spans="2:14">
      <c r="B34" s="99" t="s">
        <v>29</v>
      </c>
      <c r="C34" s="61">
        <f>SUM(C18:C32)</f>
        <v>0</v>
      </c>
      <c r="D34" s="61">
        <f t="shared" ref="D34:N34" si="2">SUM(D18:D32)</f>
        <v>0</v>
      </c>
      <c r="E34" s="61">
        <f t="shared" si="2"/>
        <v>0</v>
      </c>
      <c r="F34" s="61">
        <f t="shared" si="2"/>
        <v>0</v>
      </c>
      <c r="G34" s="61">
        <f t="shared" si="2"/>
        <v>0</v>
      </c>
      <c r="H34" s="61">
        <f t="shared" si="2"/>
        <v>0</v>
      </c>
      <c r="I34" s="61">
        <f t="shared" si="2"/>
        <v>0</v>
      </c>
      <c r="J34" s="61">
        <f t="shared" si="2"/>
        <v>0</v>
      </c>
      <c r="K34" s="61">
        <f t="shared" si="2"/>
        <v>0</v>
      </c>
      <c r="L34" s="61">
        <f t="shared" si="2"/>
        <v>0</v>
      </c>
      <c r="M34" s="61">
        <f t="shared" si="2"/>
        <v>0</v>
      </c>
      <c r="N34" s="61">
        <f t="shared" si="2"/>
        <v>0</v>
      </c>
    </row>
    <row r="35" spans="2:14">
      <c r="B35" s="100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</row>
    <row r="36" spans="2:14">
      <c r="B36" s="101" t="s">
        <v>30</v>
      </c>
      <c r="C36" s="65" t="e">
        <f>C15-C34</f>
        <v>#DIV/0!</v>
      </c>
      <c r="D36" s="65" t="e">
        <f t="shared" ref="D36:N36" si="3">D15-D34</f>
        <v>#DIV/0!</v>
      </c>
      <c r="E36" s="65" t="e">
        <f t="shared" si="3"/>
        <v>#DIV/0!</v>
      </c>
      <c r="F36" s="65" t="e">
        <f t="shared" si="3"/>
        <v>#DIV/0!</v>
      </c>
      <c r="G36" s="65" t="e">
        <f t="shared" si="3"/>
        <v>#DIV/0!</v>
      </c>
      <c r="H36" s="65" t="e">
        <f t="shared" si="3"/>
        <v>#DIV/0!</v>
      </c>
      <c r="I36" s="65" t="e">
        <f t="shared" si="3"/>
        <v>#DIV/0!</v>
      </c>
      <c r="J36" s="65" t="e">
        <f t="shared" si="3"/>
        <v>#DIV/0!</v>
      </c>
      <c r="K36" s="65" t="e">
        <f t="shared" si="3"/>
        <v>#DIV/0!</v>
      </c>
      <c r="L36" s="65" t="e">
        <f t="shared" si="3"/>
        <v>#DIV/0!</v>
      </c>
      <c r="M36" s="65" t="e">
        <f t="shared" si="3"/>
        <v>#DIV/0!</v>
      </c>
      <c r="N36" s="65" t="e">
        <f t="shared" si="3"/>
        <v>#DIV/0!</v>
      </c>
    </row>
    <row r="37" spans="2:14">
      <c r="B37" s="93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  <row r="38" spans="2:14">
      <c r="B38" s="101" t="s">
        <v>31</v>
      </c>
      <c r="C38" s="66" t="e">
        <f>C15-C34</f>
        <v>#DIV/0!</v>
      </c>
      <c r="D38" s="66" t="e">
        <f>C38+D36</f>
        <v>#DIV/0!</v>
      </c>
      <c r="E38" s="66" t="e">
        <f t="shared" ref="E38:N38" si="4">D38+E36</f>
        <v>#DIV/0!</v>
      </c>
      <c r="F38" s="66" t="e">
        <f t="shared" si="4"/>
        <v>#DIV/0!</v>
      </c>
      <c r="G38" s="66" t="e">
        <f t="shared" si="4"/>
        <v>#DIV/0!</v>
      </c>
      <c r="H38" s="66" t="e">
        <f t="shared" si="4"/>
        <v>#DIV/0!</v>
      </c>
      <c r="I38" s="66" t="e">
        <f t="shared" si="4"/>
        <v>#DIV/0!</v>
      </c>
      <c r="J38" s="66" t="e">
        <f t="shared" si="4"/>
        <v>#DIV/0!</v>
      </c>
      <c r="K38" s="66" t="e">
        <f t="shared" si="4"/>
        <v>#DIV/0!</v>
      </c>
      <c r="L38" s="66" t="e">
        <f t="shared" si="4"/>
        <v>#DIV/0!</v>
      </c>
      <c r="M38" s="66" t="e">
        <f t="shared" si="4"/>
        <v>#DIV/0!</v>
      </c>
      <c r="N38" s="66" t="e">
        <f t="shared" si="4"/>
        <v>#DIV/0!</v>
      </c>
    </row>
    <row r="39" spans="2:14" ht="15.6">
      <c r="B39" s="102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</row>
  </sheetData>
  <mergeCells count="1">
    <mergeCell ref="B5:B6"/>
  </mergeCells>
  <conditionalFormatting sqref="C38:N38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N38"/>
  <sheetViews>
    <sheetView topLeftCell="A21" workbookViewId="0">
      <selection activeCell="E13" sqref="E13"/>
    </sheetView>
  </sheetViews>
  <sheetFormatPr baseColWidth="10" defaultRowHeight="14.4"/>
  <cols>
    <col min="2" max="2" width="28.21875" customWidth="1"/>
    <col min="3" max="14" width="15.77734375" customWidth="1"/>
  </cols>
  <sheetData>
    <row r="3" spans="2:14" ht="15" thickBot="1">
      <c r="B3" s="3" t="s">
        <v>10</v>
      </c>
      <c r="C3" s="3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</row>
    <row r="4" spans="2:14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2:14">
      <c r="B5" s="226" t="s">
        <v>11</v>
      </c>
      <c r="C5" s="15" t="s">
        <v>12</v>
      </c>
      <c r="D5" s="15" t="s">
        <v>13</v>
      </c>
      <c r="E5" s="15" t="s">
        <v>14</v>
      </c>
      <c r="F5" s="15" t="s">
        <v>15</v>
      </c>
      <c r="G5" s="15" t="s">
        <v>16</v>
      </c>
      <c r="H5" s="15" t="s">
        <v>17</v>
      </c>
      <c r="I5" s="15" t="s">
        <v>18</v>
      </c>
      <c r="J5" s="15" t="s">
        <v>19</v>
      </c>
      <c r="K5" s="15" t="s">
        <v>20</v>
      </c>
      <c r="L5" s="15" t="s">
        <v>21</v>
      </c>
      <c r="M5" s="15" t="s">
        <v>22</v>
      </c>
      <c r="N5" s="15" t="s">
        <v>23</v>
      </c>
    </row>
    <row r="6" spans="2:14" ht="15" thickBot="1">
      <c r="B6" s="227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2:14" ht="15" thickTop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2:14">
      <c r="B8" s="7" t="s">
        <v>24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8"/>
    </row>
    <row r="9" spans="2:14">
      <c r="B9" s="111" t="s">
        <v>25</v>
      </c>
      <c r="C9" s="108" t="e">
        <f>SUM(C10:C13)</f>
        <v>#DIV/0!</v>
      </c>
      <c r="D9" s="108" t="e">
        <f t="shared" ref="D9:N9" si="0">SUM(D10:D12)</f>
        <v>#DIV/0!</v>
      </c>
      <c r="E9" s="108" t="e">
        <f t="shared" si="0"/>
        <v>#DIV/0!</v>
      </c>
      <c r="F9" s="108" t="e">
        <f t="shared" si="0"/>
        <v>#DIV/0!</v>
      </c>
      <c r="G9" s="108" t="e">
        <f t="shared" si="0"/>
        <v>#DIV/0!</v>
      </c>
      <c r="H9" s="108" t="e">
        <f t="shared" si="0"/>
        <v>#DIV/0!</v>
      </c>
      <c r="I9" s="108" t="e">
        <f t="shared" si="0"/>
        <v>#DIV/0!</v>
      </c>
      <c r="J9" s="108" t="e">
        <f t="shared" si="0"/>
        <v>#DIV/0!</v>
      </c>
      <c r="K9" s="108" t="e">
        <f t="shared" si="0"/>
        <v>#DIV/0!</v>
      </c>
      <c r="L9" s="108" t="e">
        <f t="shared" si="0"/>
        <v>#DIV/0!</v>
      </c>
      <c r="M9" s="108" t="e">
        <f t="shared" si="0"/>
        <v>#DIV/0!</v>
      </c>
      <c r="N9" s="108" t="e">
        <f t="shared" si="0"/>
        <v>#DIV/0!</v>
      </c>
    </row>
    <row r="10" spans="2:14">
      <c r="B10" s="112" t="str">
        <f>ingresos!B8</f>
        <v>Producto 1</v>
      </c>
      <c r="C10" s="109" t="e">
        <f>+ingresos!C10</f>
        <v>#DIV/0!</v>
      </c>
      <c r="D10" s="109" t="e">
        <f>+ingresos!D10</f>
        <v>#DIV/0!</v>
      </c>
      <c r="E10" s="109" t="e">
        <f>+ingresos!E10</f>
        <v>#DIV/0!</v>
      </c>
      <c r="F10" s="109" t="e">
        <f>+ingresos!F10</f>
        <v>#DIV/0!</v>
      </c>
      <c r="G10" s="109" t="e">
        <f>+ingresos!G10</f>
        <v>#DIV/0!</v>
      </c>
      <c r="H10" s="109" t="e">
        <f>+ingresos!H10</f>
        <v>#DIV/0!</v>
      </c>
      <c r="I10" s="109" t="e">
        <f>+ingresos!I10</f>
        <v>#DIV/0!</v>
      </c>
      <c r="J10" s="109" t="e">
        <f>+ingresos!J10</f>
        <v>#DIV/0!</v>
      </c>
      <c r="K10" s="109" t="e">
        <f>+ingresos!K10</f>
        <v>#DIV/0!</v>
      </c>
      <c r="L10" s="109" t="e">
        <f>+ingresos!L10</f>
        <v>#DIV/0!</v>
      </c>
      <c r="M10" s="109" t="e">
        <f>+ingresos!M10</f>
        <v>#DIV/0!</v>
      </c>
      <c r="N10" s="109" t="e">
        <f>+ingresos!N10</f>
        <v>#DIV/0!</v>
      </c>
    </row>
    <row r="11" spans="2:14">
      <c r="B11" s="112" t="str">
        <f>ingresos!B13</f>
        <v>Producto 2</v>
      </c>
      <c r="C11" s="109" t="e">
        <f>+ingresos!C15</f>
        <v>#DIV/0!</v>
      </c>
      <c r="D11" s="109" t="e">
        <f>+ingresos!D15</f>
        <v>#DIV/0!</v>
      </c>
      <c r="E11" s="109" t="e">
        <f>+ingresos!E15</f>
        <v>#DIV/0!</v>
      </c>
      <c r="F11" s="109" t="e">
        <f>+ingresos!F15</f>
        <v>#DIV/0!</v>
      </c>
      <c r="G11" s="109" t="e">
        <f>+ingresos!G15</f>
        <v>#DIV/0!</v>
      </c>
      <c r="H11" s="109" t="e">
        <f>+ingresos!H15</f>
        <v>#DIV/0!</v>
      </c>
      <c r="I11" s="109" t="e">
        <f>+ingresos!I15</f>
        <v>#DIV/0!</v>
      </c>
      <c r="J11" s="109" t="e">
        <f>+ingresos!J15</f>
        <v>#DIV/0!</v>
      </c>
      <c r="K11" s="109" t="e">
        <f>+ingresos!K15</f>
        <v>#DIV/0!</v>
      </c>
      <c r="L11" s="109" t="e">
        <f>+ingresos!L15</f>
        <v>#DIV/0!</v>
      </c>
      <c r="M11" s="109" t="e">
        <f>+ingresos!M15</f>
        <v>#DIV/0!</v>
      </c>
      <c r="N11" s="109" t="e">
        <f>+ingresos!N15</f>
        <v>#DIV/0!</v>
      </c>
    </row>
    <row r="12" spans="2:14">
      <c r="B12" s="112" t="str">
        <f>ingresos!B18</f>
        <v>Producto 3</v>
      </c>
      <c r="C12" s="109">
        <f>+ingresos!C20</f>
        <v>0</v>
      </c>
      <c r="D12" s="109">
        <f>+ingresos!D20</f>
        <v>0</v>
      </c>
      <c r="E12" s="109">
        <f>+ingresos!E20</f>
        <v>0</v>
      </c>
      <c r="F12" s="109">
        <f>+ingresos!F20</f>
        <v>0</v>
      </c>
      <c r="G12" s="109">
        <f>+ingresos!G20</f>
        <v>0</v>
      </c>
      <c r="H12" s="109">
        <f>+ingresos!H20</f>
        <v>0</v>
      </c>
      <c r="I12" s="109">
        <f>+ingresos!I20</f>
        <v>0</v>
      </c>
      <c r="J12" s="109">
        <f>+ingresos!J20</f>
        <v>0</v>
      </c>
      <c r="K12" s="109">
        <f>+ingresos!K20</f>
        <v>0</v>
      </c>
      <c r="L12" s="109">
        <f>+ingresos!L20</f>
        <v>0</v>
      </c>
      <c r="M12" s="109">
        <f>+ingresos!M20</f>
        <v>0</v>
      </c>
      <c r="N12" s="109">
        <f>+ingresos!N20</f>
        <v>0</v>
      </c>
    </row>
    <row r="13" spans="2:14">
      <c r="B13" s="111" t="s">
        <v>26</v>
      </c>
      <c r="C13" s="108">
        <f>ingresos!C25</f>
        <v>0</v>
      </c>
      <c r="D13" s="108">
        <f>ingresos!D25</f>
        <v>0</v>
      </c>
      <c r="E13" s="108">
        <f>ingresos!E25</f>
        <v>0</v>
      </c>
      <c r="F13" s="108">
        <f>ingresos!F25</f>
        <v>0</v>
      </c>
      <c r="G13" s="108">
        <f>ingresos!G25</f>
        <v>0</v>
      </c>
      <c r="H13" s="108">
        <f>ingresos!H25</f>
        <v>0</v>
      </c>
      <c r="I13" s="108">
        <f>ingresos!I25</f>
        <v>0</v>
      </c>
      <c r="J13" s="108">
        <f>ingresos!J25</f>
        <v>0</v>
      </c>
      <c r="K13" s="108">
        <f>ingresos!K25</f>
        <v>0</v>
      </c>
      <c r="L13" s="108">
        <f>ingresos!L25</f>
        <v>0</v>
      </c>
      <c r="M13" s="108">
        <f>ingresos!M25</f>
        <v>0</v>
      </c>
      <c r="N13" s="108">
        <f>ingresos!N25</f>
        <v>0</v>
      </c>
    </row>
    <row r="14" spans="2:14">
      <c r="B14" s="9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2:14">
      <c r="B15" s="10" t="s">
        <v>27</v>
      </c>
      <c r="C15" s="35" t="e">
        <f>C9+C13</f>
        <v>#DIV/0!</v>
      </c>
      <c r="D15" s="35" t="e">
        <f t="shared" ref="D15:N15" si="1">D9+D13</f>
        <v>#DIV/0!</v>
      </c>
      <c r="E15" s="35" t="e">
        <f t="shared" si="1"/>
        <v>#DIV/0!</v>
      </c>
      <c r="F15" s="35" t="e">
        <f t="shared" si="1"/>
        <v>#DIV/0!</v>
      </c>
      <c r="G15" s="35" t="e">
        <f t="shared" si="1"/>
        <v>#DIV/0!</v>
      </c>
      <c r="H15" s="35" t="e">
        <f t="shared" si="1"/>
        <v>#DIV/0!</v>
      </c>
      <c r="I15" s="35" t="e">
        <f t="shared" si="1"/>
        <v>#DIV/0!</v>
      </c>
      <c r="J15" s="35" t="e">
        <f t="shared" si="1"/>
        <v>#DIV/0!</v>
      </c>
      <c r="K15" s="35" t="e">
        <f t="shared" si="1"/>
        <v>#DIV/0!</v>
      </c>
      <c r="L15" s="35" t="e">
        <f t="shared" si="1"/>
        <v>#DIV/0!</v>
      </c>
      <c r="M15" s="35" t="e">
        <f t="shared" si="1"/>
        <v>#DIV/0!</v>
      </c>
      <c r="N15" s="35" t="e">
        <f t="shared" si="1"/>
        <v>#DIV/0!</v>
      </c>
    </row>
    <row r="16" spans="2:14">
      <c r="B16" s="11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2:14">
      <c r="B17" s="12" t="s">
        <v>28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2:14">
      <c r="B18" s="113" t="str">
        <f>+egresos!B5</f>
        <v>SALARIOS ADMINISTRACIÓN</v>
      </c>
      <c r="C18" s="110">
        <f>+egresos!C5</f>
        <v>0</v>
      </c>
      <c r="D18" s="110">
        <f>+egresos!D5</f>
        <v>0</v>
      </c>
      <c r="E18" s="110">
        <f>+egresos!E5</f>
        <v>0</v>
      </c>
      <c r="F18" s="110">
        <f>+egresos!F5</f>
        <v>0</v>
      </c>
      <c r="G18" s="110">
        <f>+egresos!G5</f>
        <v>0</v>
      </c>
      <c r="H18" s="110">
        <f>+egresos!H5</f>
        <v>0</v>
      </c>
      <c r="I18" s="110">
        <f>+egresos!I5</f>
        <v>0</v>
      </c>
      <c r="J18" s="110">
        <f>+egresos!J5</f>
        <v>0</v>
      </c>
      <c r="K18" s="110">
        <f>+egresos!K5</f>
        <v>0</v>
      </c>
      <c r="L18" s="110">
        <f>+egresos!L5</f>
        <v>0</v>
      </c>
      <c r="M18" s="110">
        <f>+egresos!M5</f>
        <v>0</v>
      </c>
      <c r="N18" s="110">
        <f>+egresos!N5</f>
        <v>0</v>
      </c>
    </row>
    <row r="19" spans="2:14">
      <c r="B19" s="113" t="str">
        <f>+egresos!B6</f>
        <v>SALARIOS PRODUCCIÓN</v>
      </c>
      <c r="C19" s="110">
        <f>+egresos!C6</f>
        <v>0</v>
      </c>
      <c r="D19" s="110">
        <f>+egresos!D6</f>
        <v>0</v>
      </c>
      <c r="E19" s="110">
        <f>+egresos!E6</f>
        <v>0</v>
      </c>
      <c r="F19" s="110">
        <f>+egresos!F6</f>
        <v>0</v>
      </c>
      <c r="G19" s="110">
        <f>+egresos!G6</f>
        <v>0</v>
      </c>
      <c r="H19" s="110">
        <f>+egresos!H6</f>
        <v>0</v>
      </c>
      <c r="I19" s="110">
        <f>+egresos!I6</f>
        <v>0</v>
      </c>
      <c r="J19" s="110">
        <f>+egresos!J6</f>
        <v>0</v>
      </c>
      <c r="K19" s="110">
        <f>+egresos!K6</f>
        <v>0</v>
      </c>
      <c r="L19" s="110">
        <f>+egresos!L6</f>
        <v>0</v>
      </c>
      <c r="M19" s="110">
        <f>+egresos!M6</f>
        <v>0</v>
      </c>
      <c r="N19" s="110">
        <f>+egresos!N6</f>
        <v>0</v>
      </c>
    </row>
    <row r="20" spans="2:14">
      <c r="B20" s="113" t="str">
        <f>+egresos!B7</f>
        <v>SALARIOS VENTAS</v>
      </c>
      <c r="C20" s="110">
        <f>+egresos!C7</f>
        <v>0</v>
      </c>
      <c r="D20" s="110">
        <f>+egresos!D7</f>
        <v>0</v>
      </c>
      <c r="E20" s="110">
        <f>+egresos!E7</f>
        <v>0</v>
      </c>
      <c r="F20" s="110">
        <f>+egresos!F7</f>
        <v>0</v>
      </c>
      <c r="G20" s="110">
        <f>+egresos!G7</f>
        <v>0</v>
      </c>
      <c r="H20" s="110">
        <f>+egresos!H7</f>
        <v>0</v>
      </c>
      <c r="I20" s="110">
        <f>+egresos!I7</f>
        <v>0</v>
      </c>
      <c r="J20" s="110">
        <f>+egresos!J7</f>
        <v>0</v>
      </c>
      <c r="K20" s="110">
        <f>+egresos!K7</f>
        <v>0</v>
      </c>
      <c r="L20" s="110">
        <f>+egresos!L7</f>
        <v>0</v>
      </c>
      <c r="M20" s="110">
        <f>+egresos!M7</f>
        <v>0</v>
      </c>
      <c r="N20" s="110">
        <f>+egresos!N7</f>
        <v>0</v>
      </c>
    </row>
    <row r="21" spans="2:14" ht="24">
      <c r="B21" s="113" t="str">
        <f>+egresos!B8</f>
        <v>AGUA</v>
      </c>
      <c r="C21" s="110">
        <f>+egresos!C8</f>
        <v>0</v>
      </c>
      <c r="D21" s="110">
        <f>+egresos!D8</f>
        <v>0</v>
      </c>
      <c r="E21" s="110">
        <f>+egresos!E8</f>
        <v>0</v>
      </c>
      <c r="F21" s="110">
        <f>+egresos!F8</f>
        <v>0</v>
      </c>
      <c r="G21" s="110">
        <f>+egresos!G8</f>
        <v>0</v>
      </c>
      <c r="H21" s="110">
        <f>+egresos!H8</f>
        <v>0</v>
      </c>
      <c r="I21" s="110">
        <f>+egresos!I8</f>
        <v>0</v>
      </c>
      <c r="J21" s="110">
        <f>+egresos!J8</f>
        <v>0</v>
      </c>
      <c r="K21" s="110">
        <f>+egresos!K8</f>
        <v>0</v>
      </c>
      <c r="L21" s="110">
        <f>+egresos!L8</f>
        <v>0</v>
      </c>
      <c r="M21" s="110">
        <f>+egresos!M8</f>
        <v>0</v>
      </c>
      <c r="N21" s="110">
        <f>+egresos!N8</f>
        <v>0</v>
      </c>
    </row>
    <row r="22" spans="2:14" ht="24">
      <c r="B22" s="113" t="str">
        <f>+egresos!B9</f>
        <v>GAS</v>
      </c>
      <c r="C22" s="110">
        <f>+egresos!C9</f>
        <v>0</v>
      </c>
      <c r="D22" s="110">
        <f>+egresos!D9</f>
        <v>0</v>
      </c>
      <c r="E22" s="110">
        <f>+egresos!E9</f>
        <v>0</v>
      </c>
      <c r="F22" s="110">
        <f>+egresos!F9</f>
        <v>0</v>
      </c>
      <c r="G22" s="110">
        <f>+egresos!G9</f>
        <v>0</v>
      </c>
      <c r="H22" s="110">
        <f>+egresos!H9</f>
        <v>0</v>
      </c>
      <c r="I22" s="110">
        <f>+egresos!I9</f>
        <v>0</v>
      </c>
      <c r="J22" s="110">
        <f>+egresos!J9</f>
        <v>0</v>
      </c>
      <c r="K22" s="110">
        <f>+egresos!K9</f>
        <v>0</v>
      </c>
      <c r="L22" s="110">
        <f>+egresos!L9</f>
        <v>0</v>
      </c>
      <c r="M22" s="110">
        <f>+egresos!M9</f>
        <v>0</v>
      </c>
      <c r="N22" s="110">
        <f>+egresos!N9</f>
        <v>0</v>
      </c>
    </row>
    <row r="23" spans="2:14" ht="24">
      <c r="B23" s="113" t="str">
        <f>+egresos!B10</f>
        <v>TELEFONO</v>
      </c>
      <c r="C23" s="110">
        <f>+egresos!C10</f>
        <v>0</v>
      </c>
      <c r="D23" s="110">
        <f>+egresos!D10</f>
        <v>0</v>
      </c>
      <c r="E23" s="110">
        <f>+egresos!E10</f>
        <v>0</v>
      </c>
      <c r="F23" s="110">
        <f>+egresos!F10</f>
        <v>0</v>
      </c>
      <c r="G23" s="110">
        <f>+egresos!G10</f>
        <v>0</v>
      </c>
      <c r="H23" s="110">
        <f>+egresos!H10</f>
        <v>0</v>
      </c>
      <c r="I23" s="110">
        <f>+egresos!I10</f>
        <v>0</v>
      </c>
      <c r="J23" s="110">
        <f>+egresos!J10</f>
        <v>0</v>
      </c>
      <c r="K23" s="110">
        <f>+egresos!K10</f>
        <v>0</v>
      </c>
      <c r="L23" s="110">
        <f>+egresos!L10</f>
        <v>0</v>
      </c>
      <c r="M23" s="110">
        <f>+egresos!M10</f>
        <v>0</v>
      </c>
      <c r="N23" s="110">
        <f>+egresos!N10</f>
        <v>0</v>
      </c>
    </row>
    <row r="24" spans="2:14">
      <c r="B24" s="113" t="str">
        <f>+egresos!B11</f>
        <v>RENTA</v>
      </c>
      <c r="C24" s="110">
        <f>+egresos!C11</f>
        <v>0</v>
      </c>
      <c r="D24" s="110">
        <f>+egresos!D11</f>
        <v>0</v>
      </c>
      <c r="E24" s="110">
        <f>+egresos!E11</f>
        <v>0</v>
      </c>
      <c r="F24" s="110">
        <f>+egresos!F11</f>
        <v>0</v>
      </c>
      <c r="G24" s="110">
        <f>+egresos!G11</f>
        <v>0</v>
      </c>
      <c r="H24" s="110">
        <f>+egresos!H11</f>
        <v>0</v>
      </c>
      <c r="I24" s="110">
        <f>+egresos!I11</f>
        <v>0</v>
      </c>
      <c r="J24" s="110">
        <f>+egresos!J11</f>
        <v>0</v>
      </c>
      <c r="K24" s="110">
        <f>+egresos!K11</f>
        <v>0</v>
      </c>
      <c r="L24" s="110">
        <f>+egresos!L11</f>
        <v>0</v>
      </c>
      <c r="M24" s="110">
        <f>+egresos!M11</f>
        <v>0</v>
      </c>
      <c r="N24" s="110">
        <f>+egresos!N11</f>
        <v>0</v>
      </c>
    </row>
    <row r="25" spans="2:14">
      <c r="B25" s="113" t="str">
        <f>+egresos!B12</f>
        <v>Total  gastos fijos</v>
      </c>
      <c r="C25" s="110">
        <f>+egresos!C12</f>
        <v>0</v>
      </c>
      <c r="D25" s="110">
        <f>+egresos!D12</f>
        <v>0</v>
      </c>
      <c r="E25" s="110">
        <f>+egresos!E12</f>
        <v>0</v>
      </c>
      <c r="F25" s="110">
        <f>+egresos!F12</f>
        <v>0</v>
      </c>
      <c r="G25" s="110">
        <f>+egresos!G12</f>
        <v>0</v>
      </c>
      <c r="H25" s="110">
        <f>+egresos!H12</f>
        <v>0</v>
      </c>
      <c r="I25" s="110">
        <f>+egresos!I12</f>
        <v>0</v>
      </c>
      <c r="J25" s="110">
        <f>+egresos!J12</f>
        <v>0</v>
      </c>
      <c r="K25" s="110">
        <f>+egresos!K12</f>
        <v>0</v>
      </c>
      <c r="L25" s="110">
        <f>+egresos!L12</f>
        <v>0</v>
      </c>
      <c r="M25" s="110">
        <f>+egresos!M12</f>
        <v>0</v>
      </c>
      <c r="N25" s="110">
        <f>+egresos!N12</f>
        <v>0</v>
      </c>
    </row>
    <row r="26" spans="2:14">
      <c r="B26" s="113">
        <f>+egresos!B17</f>
        <v>0</v>
      </c>
      <c r="C26" s="110">
        <f>+egresos!C27</f>
        <v>0</v>
      </c>
      <c r="D26" s="110">
        <f>C26</f>
        <v>0</v>
      </c>
      <c r="E26" s="110">
        <f>+egresos!E27</f>
        <v>0</v>
      </c>
      <c r="F26" s="110">
        <f>+egresos!F27</f>
        <v>0</v>
      </c>
      <c r="G26" s="110">
        <f>+egresos!G27</f>
        <v>0</v>
      </c>
      <c r="H26" s="110">
        <f>+egresos!H27</f>
        <v>0</v>
      </c>
      <c r="I26" s="110">
        <f>+egresos!I27</f>
        <v>0</v>
      </c>
      <c r="J26" s="110">
        <f>+egresos!J27</f>
        <v>0</v>
      </c>
      <c r="K26" s="110">
        <f>+egresos!K27</f>
        <v>0</v>
      </c>
      <c r="L26" s="110">
        <f>+egresos!L27</f>
        <v>0</v>
      </c>
      <c r="M26" s="110">
        <f>+egresos!M27</f>
        <v>0</v>
      </c>
      <c r="N26" s="110">
        <f>+egresos!N27</f>
        <v>0</v>
      </c>
    </row>
    <row r="27" spans="2:14">
      <c r="B27" s="113">
        <f>+egresos!B18</f>
        <v>0</v>
      </c>
      <c r="C27" s="110">
        <f>+egresos!C28</f>
        <v>0</v>
      </c>
      <c r="D27" s="110">
        <f>+egresos!D27</f>
        <v>0</v>
      </c>
      <c r="E27" s="110">
        <f>+egresos!E28</f>
        <v>0</v>
      </c>
      <c r="F27" s="110">
        <f>+egresos!F28</f>
        <v>0</v>
      </c>
      <c r="G27" s="110">
        <f>+egresos!G28</f>
        <v>0</v>
      </c>
      <c r="H27" s="110">
        <f>+egresos!H28</f>
        <v>0</v>
      </c>
      <c r="I27" s="110">
        <f>+egresos!I28</f>
        <v>0</v>
      </c>
      <c r="J27" s="110">
        <f>+egresos!J28</f>
        <v>0</v>
      </c>
      <c r="K27" s="110">
        <f>+egresos!K28</f>
        <v>0</v>
      </c>
      <c r="L27" s="110">
        <f>+egresos!L28</f>
        <v>0</v>
      </c>
      <c r="M27" s="110">
        <f>+egresos!M28</f>
        <v>0</v>
      </c>
      <c r="N27" s="110">
        <f>+egresos!N28</f>
        <v>0</v>
      </c>
    </row>
    <row r="28" spans="2:14">
      <c r="B28" s="113">
        <f>+egresos!B19</f>
        <v>0</v>
      </c>
      <c r="C28" s="110">
        <f>+egresos!C29</f>
        <v>0</v>
      </c>
      <c r="D28" s="110">
        <f>+egresos!D29</f>
        <v>0</v>
      </c>
      <c r="E28" s="110">
        <f>+egresos!E29</f>
        <v>0</v>
      </c>
      <c r="F28" s="110">
        <f>+egresos!F29</f>
        <v>0</v>
      </c>
      <c r="G28" s="110">
        <f>+egresos!G29</f>
        <v>0</v>
      </c>
      <c r="H28" s="110">
        <f>+egresos!H29</f>
        <v>0</v>
      </c>
      <c r="I28" s="110">
        <f>+egresos!I29</f>
        <v>0</v>
      </c>
      <c r="J28" s="110">
        <f>+egresos!J29</f>
        <v>0</v>
      </c>
      <c r="K28" s="110">
        <f>+egresos!K29</f>
        <v>0</v>
      </c>
      <c r="L28" s="110">
        <f>+egresos!L29</f>
        <v>0</v>
      </c>
      <c r="M28" s="110">
        <f>+egresos!M29</f>
        <v>0</v>
      </c>
      <c r="N28" s="110">
        <f>+egresos!N29</f>
        <v>0</v>
      </c>
    </row>
    <row r="29" spans="2:14">
      <c r="B29" s="113">
        <f>+egresos!B20</f>
        <v>0</v>
      </c>
      <c r="C29" s="110">
        <f>+egresos!C30</f>
        <v>0</v>
      </c>
      <c r="D29" s="110">
        <f>+egresos!D30</f>
        <v>0</v>
      </c>
      <c r="E29" s="110">
        <f>+egresos!E30</f>
        <v>0</v>
      </c>
      <c r="F29" s="110">
        <f>+egresos!F30</f>
        <v>0</v>
      </c>
      <c r="G29" s="110">
        <f>+egresos!G30</f>
        <v>0</v>
      </c>
      <c r="H29" s="110">
        <f>+egresos!H30</f>
        <v>0</v>
      </c>
      <c r="I29" s="110">
        <f>+egresos!I30</f>
        <v>0</v>
      </c>
      <c r="J29" s="110">
        <f>+egresos!J30</f>
        <v>0</v>
      </c>
      <c r="K29" s="110">
        <f>+egresos!K30</f>
        <v>0</v>
      </c>
      <c r="L29" s="110">
        <f>+egresos!L30</f>
        <v>0</v>
      </c>
      <c r="M29" s="110">
        <f>+egresos!M30</f>
        <v>0</v>
      </c>
      <c r="N29" s="110">
        <f>+egresos!N30</f>
        <v>0</v>
      </c>
    </row>
    <row r="30" spans="2:14">
      <c r="B30" s="113">
        <f>+egresos!B21</f>
        <v>0</v>
      </c>
      <c r="C30" s="110">
        <f>+egresos!C31</f>
        <v>0</v>
      </c>
      <c r="D30" s="110">
        <f>+egresos!D31</f>
        <v>0</v>
      </c>
      <c r="E30" s="110">
        <f>+egresos!E31</f>
        <v>0</v>
      </c>
      <c r="F30" s="110">
        <f>+egresos!F31</f>
        <v>0</v>
      </c>
      <c r="G30" s="110">
        <f>+egresos!G31</f>
        <v>0</v>
      </c>
      <c r="H30" s="110">
        <f>+egresos!H31</f>
        <v>0</v>
      </c>
      <c r="I30" s="110">
        <f>+egresos!I31</f>
        <v>0</v>
      </c>
      <c r="J30" s="110">
        <f>+egresos!J31</f>
        <v>0</v>
      </c>
      <c r="K30" s="110">
        <f>+egresos!K31</f>
        <v>0</v>
      </c>
      <c r="L30" s="110">
        <f>+egresos!L31</f>
        <v>0</v>
      </c>
      <c r="M30" s="110">
        <f>+egresos!M31</f>
        <v>0</v>
      </c>
      <c r="N30" s="110">
        <f>+egresos!N31</f>
        <v>0</v>
      </c>
    </row>
    <row r="31" spans="2:14">
      <c r="B31" s="113">
        <f>+egresos!B22</f>
        <v>0</v>
      </c>
      <c r="C31" s="110">
        <f>+egresos!C32</f>
        <v>0</v>
      </c>
      <c r="D31" s="110">
        <f>+egresos!D32</f>
        <v>0</v>
      </c>
      <c r="E31" s="110">
        <f>+egresos!E32</f>
        <v>0</v>
      </c>
      <c r="F31" s="110">
        <f>+egresos!F32</f>
        <v>0</v>
      </c>
      <c r="G31" s="110">
        <f>+egresos!G32</f>
        <v>0</v>
      </c>
      <c r="H31" s="110">
        <f>+egresos!H32</f>
        <v>0</v>
      </c>
      <c r="I31" s="110">
        <f>+egresos!I32</f>
        <v>0</v>
      </c>
      <c r="J31" s="110">
        <f>+egresos!J32</f>
        <v>0</v>
      </c>
      <c r="K31" s="110">
        <f>+egresos!K32</f>
        <v>0</v>
      </c>
      <c r="L31" s="110">
        <f>+egresos!L32</f>
        <v>0</v>
      </c>
      <c r="M31" s="110">
        <f>+egresos!M32</f>
        <v>0</v>
      </c>
      <c r="N31" s="110">
        <f>+egresos!N32</f>
        <v>0</v>
      </c>
    </row>
    <row r="32" spans="2:14">
      <c r="B32" s="113">
        <f>+egresos!B23</f>
        <v>0</v>
      </c>
      <c r="C32" s="110">
        <f>+egresos!C33</f>
        <v>0</v>
      </c>
      <c r="D32" s="110">
        <f>+egresos!D33</f>
        <v>0</v>
      </c>
      <c r="E32" s="110">
        <f>+egresos!E33</f>
        <v>0</v>
      </c>
      <c r="F32" s="110">
        <f>+egresos!F33</f>
        <v>0</v>
      </c>
      <c r="G32" s="110">
        <f>+egresos!G33</f>
        <v>0</v>
      </c>
      <c r="H32" s="110">
        <f>+egresos!H33</f>
        <v>0</v>
      </c>
      <c r="I32" s="110">
        <f>+egresos!I33</f>
        <v>0</v>
      </c>
      <c r="J32" s="110">
        <f>+egresos!J33</f>
        <v>0</v>
      </c>
      <c r="K32" s="110">
        <f>+egresos!K33</f>
        <v>0</v>
      </c>
      <c r="L32" s="110">
        <f>+egresos!L33</f>
        <v>0</v>
      </c>
      <c r="M32" s="110">
        <f>+egresos!M33</f>
        <v>0</v>
      </c>
      <c r="N32" s="110">
        <f>+egresos!N33</f>
        <v>0</v>
      </c>
    </row>
    <row r="33" spans="2:14">
      <c r="B33" s="9"/>
      <c r="C33" s="38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2:14">
      <c r="B34" s="13" t="s">
        <v>29</v>
      </c>
      <c r="C34" s="40">
        <f>SUM(C18:C32)</f>
        <v>0</v>
      </c>
      <c r="D34" s="40">
        <f t="shared" ref="D34:N34" si="2">SUM(D18:D32)</f>
        <v>0</v>
      </c>
      <c r="E34" s="40">
        <f t="shared" si="2"/>
        <v>0</v>
      </c>
      <c r="F34" s="40">
        <f t="shared" si="2"/>
        <v>0</v>
      </c>
      <c r="G34" s="40">
        <f t="shared" si="2"/>
        <v>0</v>
      </c>
      <c r="H34" s="40">
        <f t="shared" si="2"/>
        <v>0</v>
      </c>
      <c r="I34" s="40">
        <f t="shared" si="2"/>
        <v>0</v>
      </c>
      <c r="J34" s="40">
        <f t="shared" si="2"/>
        <v>0</v>
      </c>
      <c r="K34" s="40">
        <f t="shared" si="2"/>
        <v>0</v>
      </c>
      <c r="L34" s="40">
        <f t="shared" si="2"/>
        <v>0</v>
      </c>
      <c r="M34" s="40">
        <f t="shared" si="2"/>
        <v>0</v>
      </c>
      <c r="N34" s="40">
        <f t="shared" si="2"/>
        <v>0</v>
      </c>
    </row>
    <row r="35" spans="2:14">
      <c r="B35" s="14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2:14">
      <c r="B36" s="17" t="s">
        <v>30</v>
      </c>
      <c r="C36" s="42" t="e">
        <f>C15-C34</f>
        <v>#DIV/0!</v>
      </c>
      <c r="D36" s="42" t="e">
        <f t="shared" ref="D36:N36" si="3">D15-D34</f>
        <v>#DIV/0!</v>
      </c>
      <c r="E36" s="42" t="e">
        <f t="shared" si="3"/>
        <v>#DIV/0!</v>
      </c>
      <c r="F36" s="42" t="e">
        <f t="shared" si="3"/>
        <v>#DIV/0!</v>
      </c>
      <c r="G36" s="42" t="e">
        <f t="shared" si="3"/>
        <v>#DIV/0!</v>
      </c>
      <c r="H36" s="42" t="e">
        <f t="shared" si="3"/>
        <v>#DIV/0!</v>
      </c>
      <c r="I36" s="42" t="e">
        <f t="shared" si="3"/>
        <v>#DIV/0!</v>
      </c>
      <c r="J36" s="42" t="e">
        <f t="shared" si="3"/>
        <v>#DIV/0!</v>
      </c>
      <c r="K36" s="42" t="e">
        <f t="shared" si="3"/>
        <v>#DIV/0!</v>
      </c>
      <c r="L36" s="42" t="e">
        <f t="shared" si="3"/>
        <v>#DIV/0!</v>
      </c>
      <c r="M36" s="42" t="e">
        <f t="shared" si="3"/>
        <v>#DIV/0!</v>
      </c>
      <c r="N36" s="42" t="e">
        <f t="shared" si="3"/>
        <v>#DIV/0!</v>
      </c>
    </row>
    <row r="37" spans="2:14">
      <c r="B37" s="9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</row>
    <row r="38" spans="2:14">
      <c r="B38" s="17" t="s">
        <v>31</v>
      </c>
      <c r="C38" s="43" t="e">
        <f>C15-C34</f>
        <v>#DIV/0!</v>
      </c>
      <c r="D38" s="43" t="e">
        <f>C38+D36</f>
        <v>#DIV/0!</v>
      </c>
      <c r="E38" s="43" t="e">
        <f t="shared" ref="E38:N38" si="4">D38+E36</f>
        <v>#DIV/0!</v>
      </c>
      <c r="F38" s="43" t="e">
        <f t="shared" si="4"/>
        <v>#DIV/0!</v>
      </c>
      <c r="G38" s="43" t="e">
        <f t="shared" si="4"/>
        <v>#DIV/0!</v>
      </c>
      <c r="H38" s="43" t="e">
        <f t="shared" si="4"/>
        <v>#DIV/0!</v>
      </c>
      <c r="I38" s="43" t="e">
        <f t="shared" si="4"/>
        <v>#DIV/0!</v>
      </c>
      <c r="J38" s="43" t="e">
        <f t="shared" si="4"/>
        <v>#DIV/0!</v>
      </c>
      <c r="K38" s="43" t="e">
        <f t="shared" si="4"/>
        <v>#DIV/0!</v>
      </c>
      <c r="L38" s="43" t="e">
        <f t="shared" si="4"/>
        <v>#DIV/0!</v>
      </c>
      <c r="M38" s="43" t="e">
        <f t="shared" si="4"/>
        <v>#DIV/0!</v>
      </c>
      <c r="N38" s="43" t="e">
        <f t="shared" si="4"/>
        <v>#DIV/0!</v>
      </c>
    </row>
  </sheetData>
  <sheetProtection algorithmName="SHA-512" hashValue="oU19di+Z702UjmokSgTn6KQAkUjmQ8lxGaho2SRo2MfsZzRdN7n8Z6QUZZ/yxqieUf4+KhZAprrhDxpwNrotcg==" saltValue="AVr6LWq/BS3WOvlLxmeGlg==" spinCount="100000" sheet="1" objects="1" scenarios="1"/>
  <mergeCells count="2">
    <mergeCell ref="D3:N3"/>
    <mergeCell ref="B5:B6"/>
  </mergeCells>
  <conditionalFormatting sqref="C38:N38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N39"/>
  <sheetViews>
    <sheetView topLeftCell="A21" workbookViewId="0">
      <selection activeCell="D16" sqref="D16"/>
    </sheetView>
  </sheetViews>
  <sheetFormatPr baseColWidth="10" defaultRowHeight="14.4"/>
  <cols>
    <col min="1" max="1" width="11.5546875" style="18"/>
    <col min="2" max="2" width="30.88671875" style="18" customWidth="1"/>
    <col min="3" max="14" width="15.77734375" style="18" customWidth="1"/>
    <col min="15" max="16384" width="11.5546875" style="18"/>
  </cols>
  <sheetData>
    <row r="3" spans="2:14" ht="15" thickBot="1">
      <c r="B3" s="45" t="s">
        <v>10</v>
      </c>
      <c r="C3" s="45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2:14">
      <c r="B4" s="48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2:14">
      <c r="B5" s="223" t="s">
        <v>11</v>
      </c>
      <c r="C5" s="15" t="s">
        <v>12</v>
      </c>
      <c r="D5" s="15" t="s">
        <v>13</v>
      </c>
      <c r="E5" s="15" t="s">
        <v>14</v>
      </c>
      <c r="F5" s="15" t="s">
        <v>15</v>
      </c>
      <c r="G5" s="15" t="s">
        <v>16</v>
      </c>
      <c r="H5" s="15" t="s">
        <v>17</v>
      </c>
      <c r="I5" s="15" t="s">
        <v>18</v>
      </c>
      <c r="J5" s="15" t="s">
        <v>19</v>
      </c>
      <c r="K5" s="15" t="s">
        <v>20</v>
      </c>
      <c r="L5" s="15" t="s">
        <v>21</v>
      </c>
      <c r="M5" s="15" t="s">
        <v>22</v>
      </c>
      <c r="N5" s="15" t="s">
        <v>23</v>
      </c>
    </row>
    <row r="6" spans="2:14" ht="15" thickBot="1">
      <c r="B6" s="224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2:14" ht="15" thickTop="1">
      <c r="B7" s="114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2:14">
      <c r="B8" s="115" t="s">
        <v>24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</row>
    <row r="9" spans="2:14">
      <c r="B9" s="103" t="s">
        <v>25</v>
      </c>
      <c r="C9" s="105" t="e">
        <f t="shared" ref="C9:N9" si="0">SUM(C10:C12)</f>
        <v>#DIV/0!</v>
      </c>
      <c r="D9" s="105" t="e">
        <f t="shared" si="0"/>
        <v>#DIV/0!</v>
      </c>
      <c r="E9" s="105" t="e">
        <f t="shared" si="0"/>
        <v>#DIV/0!</v>
      </c>
      <c r="F9" s="105" t="e">
        <f t="shared" si="0"/>
        <v>#DIV/0!</v>
      </c>
      <c r="G9" s="105" t="e">
        <f t="shared" si="0"/>
        <v>#DIV/0!</v>
      </c>
      <c r="H9" s="105" t="e">
        <f t="shared" si="0"/>
        <v>#DIV/0!</v>
      </c>
      <c r="I9" s="105" t="e">
        <f t="shared" si="0"/>
        <v>#DIV/0!</v>
      </c>
      <c r="J9" s="105" t="e">
        <f t="shared" si="0"/>
        <v>#DIV/0!</v>
      </c>
      <c r="K9" s="105" t="e">
        <f t="shared" si="0"/>
        <v>#DIV/0!</v>
      </c>
      <c r="L9" s="105" t="e">
        <f t="shared" si="0"/>
        <v>#DIV/0!</v>
      </c>
      <c r="M9" s="105" t="e">
        <f t="shared" si="0"/>
        <v>#DIV/0!</v>
      </c>
      <c r="N9" s="105" t="e">
        <f t="shared" si="0"/>
        <v>#DIV/0!</v>
      </c>
    </row>
    <row r="10" spans="2:14">
      <c r="B10" s="104" t="str">
        <f>ingresos!B8</f>
        <v>Producto 1</v>
      </c>
      <c r="C10" s="106" t="e">
        <f>+ingresos!C11</f>
        <v>#DIV/0!</v>
      </c>
      <c r="D10" s="106" t="e">
        <f>+ingresos!D11</f>
        <v>#DIV/0!</v>
      </c>
      <c r="E10" s="106" t="e">
        <f>+ingresos!E11</f>
        <v>#DIV/0!</v>
      </c>
      <c r="F10" s="106" t="e">
        <f>+ingresos!F11</f>
        <v>#DIV/0!</v>
      </c>
      <c r="G10" s="106" t="e">
        <f>+ingresos!G11</f>
        <v>#DIV/0!</v>
      </c>
      <c r="H10" s="106" t="e">
        <f>+ingresos!H11</f>
        <v>#DIV/0!</v>
      </c>
      <c r="I10" s="106" t="e">
        <f>+ingresos!I11</f>
        <v>#DIV/0!</v>
      </c>
      <c r="J10" s="106" t="e">
        <f>+ingresos!J11</f>
        <v>#DIV/0!</v>
      </c>
      <c r="K10" s="106" t="e">
        <f>+ingresos!K11</f>
        <v>#DIV/0!</v>
      </c>
      <c r="L10" s="106" t="e">
        <f>+ingresos!L11</f>
        <v>#DIV/0!</v>
      </c>
      <c r="M10" s="106" t="e">
        <f>+ingresos!M11</f>
        <v>#DIV/0!</v>
      </c>
      <c r="N10" s="106" t="e">
        <f>+ingresos!N11</f>
        <v>#DIV/0!</v>
      </c>
    </row>
    <row r="11" spans="2:14">
      <c r="B11" s="104" t="str">
        <f>ingresos!B13</f>
        <v>Producto 2</v>
      </c>
      <c r="C11" s="106" t="e">
        <f>+ingresos!C16</f>
        <v>#DIV/0!</v>
      </c>
      <c r="D11" s="106" t="e">
        <f>+ingresos!D16</f>
        <v>#DIV/0!</v>
      </c>
      <c r="E11" s="106" t="e">
        <f>+ingresos!E16</f>
        <v>#DIV/0!</v>
      </c>
      <c r="F11" s="106" t="e">
        <f>+ingresos!F16</f>
        <v>#DIV/0!</v>
      </c>
      <c r="G11" s="106" t="e">
        <f>+ingresos!G16</f>
        <v>#DIV/0!</v>
      </c>
      <c r="H11" s="106" t="e">
        <f>+ingresos!H16</f>
        <v>#DIV/0!</v>
      </c>
      <c r="I11" s="106" t="e">
        <f>+ingresos!I16</f>
        <v>#DIV/0!</v>
      </c>
      <c r="J11" s="106" t="e">
        <f>+ingresos!J16</f>
        <v>#DIV/0!</v>
      </c>
      <c r="K11" s="106" t="e">
        <f>+ingresos!K16</f>
        <v>#DIV/0!</v>
      </c>
      <c r="L11" s="106" t="e">
        <f>+ingresos!L16</f>
        <v>#DIV/0!</v>
      </c>
      <c r="M11" s="106" t="e">
        <f>+ingresos!M16</f>
        <v>#DIV/0!</v>
      </c>
      <c r="N11" s="106" t="e">
        <f>+ingresos!N16</f>
        <v>#DIV/0!</v>
      </c>
    </row>
    <row r="12" spans="2:14">
      <c r="B12" s="104" t="str">
        <f>ingresos!B18</f>
        <v>Producto 3</v>
      </c>
      <c r="C12" s="106">
        <f>+ingresos!C21</f>
        <v>0</v>
      </c>
      <c r="D12" s="106">
        <f>+ingresos!D21</f>
        <v>0</v>
      </c>
      <c r="E12" s="106">
        <f>+ingresos!E21</f>
        <v>0</v>
      </c>
      <c r="F12" s="106">
        <f>+ingresos!F21</f>
        <v>0</v>
      </c>
      <c r="G12" s="106">
        <f>+ingresos!G21</f>
        <v>0</v>
      </c>
      <c r="H12" s="106">
        <f>+ingresos!H21</f>
        <v>0</v>
      </c>
      <c r="I12" s="106">
        <f>+ingresos!I21</f>
        <v>0</v>
      </c>
      <c r="J12" s="106">
        <f>+ingresos!J21</f>
        <v>0</v>
      </c>
      <c r="K12" s="106">
        <f>+ingresos!K21</f>
        <v>0</v>
      </c>
      <c r="L12" s="106">
        <f>+ingresos!L21</f>
        <v>0</v>
      </c>
      <c r="M12" s="106">
        <f>+ingresos!M21</f>
        <v>0</v>
      </c>
      <c r="N12" s="106">
        <f>+ingresos!N21</f>
        <v>0</v>
      </c>
    </row>
    <row r="13" spans="2:14">
      <c r="B13" s="103" t="s">
        <v>26</v>
      </c>
      <c r="C13" s="105">
        <f>ingresos!C26</f>
        <v>0</v>
      </c>
      <c r="D13" s="105">
        <f>ingresos!D26</f>
        <v>0</v>
      </c>
      <c r="E13" s="105">
        <f>ingresos!E26</f>
        <v>0</v>
      </c>
      <c r="F13" s="105">
        <f>ingresos!F26</f>
        <v>0</v>
      </c>
      <c r="G13" s="105">
        <f>ingresos!G26</f>
        <v>0</v>
      </c>
      <c r="H13" s="105">
        <f>ingresos!H26</f>
        <v>0</v>
      </c>
      <c r="I13" s="105">
        <f>ingresos!I26</f>
        <v>0</v>
      </c>
      <c r="J13" s="105">
        <f>ingresos!J26</f>
        <v>0</v>
      </c>
      <c r="K13" s="105">
        <f>ingresos!K26</f>
        <v>0</v>
      </c>
      <c r="L13" s="105">
        <f>ingresos!L26</f>
        <v>0</v>
      </c>
      <c r="M13" s="105">
        <f>ingresos!M26</f>
        <v>0</v>
      </c>
      <c r="N13" s="105">
        <f>ingresos!N26</f>
        <v>0</v>
      </c>
    </row>
    <row r="14" spans="2:14">
      <c r="B14" s="98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2:14">
      <c r="B15" s="116" t="s">
        <v>27</v>
      </c>
      <c r="C15" s="55" t="e">
        <f>C9+C13</f>
        <v>#DIV/0!</v>
      </c>
      <c r="D15" s="55" t="e">
        <f t="shared" ref="D15:N15" si="1">D9+D13</f>
        <v>#DIV/0!</v>
      </c>
      <c r="E15" s="55" t="e">
        <f t="shared" si="1"/>
        <v>#DIV/0!</v>
      </c>
      <c r="F15" s="55" t="e">
        <f t="shared" si="1"/>
        <v>#DIV/0!</v>
      </c>
      <c r="G15" s="55" t="e">
        <f t="shared" si="1"/>
        <v>#DIV/0!</v>
      </c>
      <c r="H15" s="55" t="e">
        <f t="shared" si="1"/>
        <v>#DIV/0!</v>
      </c>
      <c r="I15" s="55" t="e">
        <f t="shared" si="1"/>
        <v>#DIV/0!</v>
      </c>
      <c r="J15" s="55" t="e">
        <f t="shared" si="1"/>
        <v>#DIV/0!</v>
      </c>
      <c r="K15" s="55" t="e">
        <f t="shared" si="1"/>
        <v>#DIV/0!</v>
      </c>
      <c r="L15" s="55" t="e">
        <f t="shared" si="1"/>
        <v>#DIV/0!</v>
      </c>
      <c r="M15" s="55" t="e">
        <f t="shared" si="1"/>
        <v>#DIV/0!</v>
      </c>
      <c r="N15" s="55" t="e">
        <f t="shared" si="1"/>
        <v>#DIV/0!</v>
      </c>
    </row>
    <row r="16" spans="2:14">
      <c r="B16" s="117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</row>
    <row r="17" spans="2:14">
      <c r="B17" s="118" t="s">
        <v>28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</row>
    <row r="18" spans="2:14">
      <c r="B18" s="97" t="str">
        <f>+egresos!B5</f>
        <v>SALARIOS ADMINISTRACIÓN</v>
      </c>
      <c r="C18" s="107">
        <f>+egresos!C5</f>
        <v>0</v>
      </c>
      <c r="D18" s="107">
        <f>+egresos!D5</f>
        <v>0</v>
      </c>
      <c r="E18" s="107">
        <f>+egresos!E5</f>
        <v>0</v>
      </c>
      <c r="F18" s="107">
        <f>+egresos!F5</f>
        <v>0</v>
      </c>
      <c r="G18" s="107">
        <f>+egresos!G5</f>
        <v>0</v>
      </c>
      <c r="H18" s="107">
        <f>+egresos!H5</f>
        <v>0</v>
      </c>
      <c r="I18" s="107">
        <f>+egresos!I5</f>
        <v>0</v>
      </c>
      <c r="J18" s="107">
        <f>+egresos!J5</f>
        <v>0</v>
      </c>
      <c r="K18" s="107">
        <f>+egresos!K5</f>
        <v>0</v>
      </c>
      <c r="L18" s="107">
        <f>+egresos!L5</f>
        <v>0</v>
      </c>
      <c r="M18" s="107">
        <f>+egresos!M5</f>
        <v>0</v>
      </c>
      <c r="N18" s="107">
        <f>+egresos!N5</f>
        <v>0</v>
      </c>
    </row>
    <row r="19" spans="2:14">
      <c r="B19" s="97" t="str">
        <f>+egresos!B6</f>
        <v>SALARIOS PRODUCCIÓN</v>
      </c>
      <c r="C19" s="107">
        <f>+egresos!C6</f>
        <v>0</v>
      </c>
      <c r="D19" s="107">
        <f>+egresos!D6</f>
        <v>0</v>
      </c>
      <c r="E19" s="107">
        <f>+egresos!E6</f>
        <v>0</v>
      </c>
      <c r="F19" s="107">
        <f>+egresos!F6</f>
        <v>0</v>
      </c>
      <c r="G19" s="107">
        <f>+egresos!G6</f>
        <v>0</v>
      </c>
      <c r="H19" s="107">
        <f>+egresos!H6</f>
        <v>0</v>
      </c>
      <c r="I19" s="107">
        <f>+egresos!I6</f>
        <v>0</v>
      </c>
      <c r="J19" s="107">
        <f>+egresos!J6</f>
        <v>0</v>
      </c>
      <c r="K19" s="107">
        <f>+egresos!K6</f>
        <v>0</v>
      </c>
      <c r="L19" s="107">
        <f>+egresos!L6</f>
        <v>0</v>
      </c>
      <c r="M19" s="107">
        <f>+egresos!M6</f>
        <v>0</v>
      </c>
      <c r="N19" s="107">
        <f>+egresos!N6</f>
        <v>0</v>
      </c>
    </row>
    <row r="20" spans="2:14">
      <c r="B20" s="97" t="str">
        <f>+egresos!B7</f>
        <v>SALARIOS VENTAS</v>
      </c>
      <c r="C20" s="107">
        <f>+egresos!C7</f>
        <v>0</v>
      </c>
      <c r="D20" s="107">
        <f>+egresos!D7</f>
        <v>0</v>
      </c>
      <c r="E20" s="107">
        <f>+egresos!E7</f>
        <v>0</v>
      </c>
      <c r="F20" s="107">
        <f>+egresos!F7</f>
        <v>0</v>
      </c>
      <c r="G20" s="107">
        <f>+egresos!G7</f>
        <v>0</v>
      </c>
      <c r="H20" s="107">
        <f>+egresos!H7</f>
        <v>0</v>
      </c>
      <c r="I20" s="107">
        <f>+egresos!I7</f>
        <v>0</v>
      </c>
      <c r="J20" s="107">
        <f>+egresos!J7</f>
        <v>0</v>
      </c>
      <c r="K20" s="107">
        <f>+egresos!K7</f>
        <v>0</v>
      </c>
      <c r="L20" s="107">
        <f>+egresos!L7</f>
        <v>0</v>
      </c>
      <c r="M20" s="107">
        <f>+egresos!M7</f>
        <v>0</v>
      </c>
      <c r="N20" s="107">
        <f>+egresos!N7</f>
        <v>0</v>
      </c>
    </row>
    <row r="21" spans="2:14">
      <c r="B21" s="97" t="str">
        <f>+egresos!B8</f>
        <v>AGUA</v>
      </c>
      <c r="C21" s="107">
        <f>+egresos!C8</f>
        <v>0</v>
      </c>
      <c r="D21" s="107">
        <f>+egresos!D8</f>
        <v>0</v>
      </c>
      <c r="E21" s="107">
        <f>+egresos!E8</f>
        <v>0</v>
      </c>
      <c r="F21" s="107">
        <f>+egresos!F8</f>
        <v>0</v>
      </c>
      <c r="G21" s="107">
        <f>+egresos!G8</f>
        <v>0</v>
      </c>
      <c r="H21" s="107">
        <f>+egresos!H8</f>
        <v>0</v>
      </c>
      <c r="I21" s="107">
        <f>+egresos!I8</f>
        <v>0</v>
      </c>
      <c r="J21" s="107">
        <f>+egresos!J8</f>
        <v>0</v>
      </c>
      <c r="K21" s="107">
        <f>+egresos!K8</f>
        <v>0</v>
      </c>
      <c r="L21" s="107">
        <f>+egresos!L8</f>
        <v>0</v>
      </c>
      <c r="M21" s="107">
        <f>+egresos!M8</f>
        <v>0</v>
      </c>
      <c r="N21" s="107">
        <f>+egresos!N8</f>
        <v>0</v>
      </c>
    </row>
    <row r="22" spans="2:14" ht="24">
      <c r="B22" s="97" t="str">
        <f>+egresos!B9</f>
        <v>GAS</v>
      </c>
      <c r="C22" s="107">
        <f>+egresos!C9</f>
        <v>0</v>
      </c>
      <c r="D22" s="107">
        <f>+egresos!D9</f>
        <v>0</v>
      </c>
      <c r="E22" s="107">
        <f>+egresos!E9</f>
        <v>0</v>
      </c>
      <c r="F22" s="107">
        <f>+egresos!F9</f>
        <v>0</v>
      </c>
      <c r="G22" s="107">
        <f>+egresos!G9</f>
        <v>0</v>
      </c>
      <c r="H22" s="107">
        <f>+egresos!H9</f>
        <v>0</v>
      </c>
      <c r="I22" s="107">
        <f>+egresos!I9</f>
        <v>0</v>
      </c>
      <c r="J22" s="107">
        <f>+egresos!J9</f>
        <v>0</v>
      </c>
      <c r="K22" s="107">
        <f>+egresos!K9</f>
        <v>0</v>
      </c>
      <c r="L22" s="107">
        <f>+egresos!L9</f>
        <v>0</v>
      </c>
      <c r="M22" s="107">
        <f>+egresos!M9</f>
        <v>0</v>
      </c>
      <c r="N22" s="107">
        <f>+egresos!N9</f>
        <v>0</v>
      </c>
    </row>
    <row r="23" spans="2:14">
      <c r="B23" s="97" t="str">
        <f>+egresos!B10</f>
        <v>TELEFONO</v>
      </c>
      <c r="C23" s="107">
        <f>+egresos!C10</f>
        <v>0</v>
      </c>
      <c r="D23" s="107">
        <f>+egresos!D10</f>
        <v>0</v>
      </c>
      <c r="E23" s="107">
        <f>+egresos!E10</f>
        <v>0</v>
      </c>
      <c r="F23" s="107">
        <f>+egresos!F10</f>
        <v>0</v>
      </c>
      <c r="G23" s="107">
        <f>+egresos!G10</f>
        <v>0</v>
      </c>
      <c r="H23" s="107">
        <f>+egresos!H10</f>
        <v>0</v>
      </c>
      <c r="I23" s="107">
        <f>+egresos!I10</f>
        <v>0</v>
      </c>
      <c r="J23" s="107">
        <f>+egresos!J10</f>
        <v>0</v>
      </c>
      <c r="K23" s="107">
        <f>+egresos!K10</f>
        <v>0</v>
      </c>
      <c r="L23" s="107">
        <f>+egresos!L10</f>
        <v>0</v>
      </c>
      <c r="M23" s="107">
        <f>+egresos!M10</f>
        <v>0</v>
      </c>
      <c r="N23" s="107">
        <f>+egresos!N10</f>
        <v>0</v>
      </c>
    </row>
    <row r="24" spans="2:14">
      <c r="B24" s="97" t="str">
        <f>+egresos!B11</f>
        <v>RENTA</v>
      </c>
      <c r="C24" s="107">
        <f>+egresos!C11</f>
        <v>0</v>
      </c>
      <c r="D24" s="107">
        <f>+egresos!D11</f>
        <v>0</v>
      </c>
      <c r="E24" s="107">
        <f>+egresos!E11</f>
        <v>0</v>
      </c>
      <c r="F24" s="107">
        <f>+egresos!F11</f>
        <v>0</v>
      </c>
      <c r="G24" s="107">
        <f>+egresos!G11</f>
        <v>0</v>
      </c>
      <c r="H24" s="107">
        <f>+egresos!H11</f>
        <v>0</v>
      </c>
      <c r="I24" s="107">
        <f>+egresos!I11</f>
        <v>0</v>
      </c>
      <c r="J24" s="107">
        <f>+egresos!J11</f>
        <v>0</v>
      </c>
      <c r="K24" s="107">
        <f>+egresos!K11</f>
        <v>0</v>
      </c>
      <c r="L24" s="107">
        <f>+egresos!L11</f>
        <v>0</v>
      </c>
      <c r="M24" s="107">
        <f>+egresos!M11</f>
        <v>0</v>
      </c>
      <c r="N24" s="107">
        <f>+egresos!N11</f>
        <v>0</v>
      </c>
    </row>
    <row r="25" spans="2:14">
      <c r="B25" s="97" t="str">
        <f>+egresos!B12</f>
        <v>Total  gastos fijos</v>
      </c>
      <c r="C25" s="107">
        <f>+egresos!C12</f>
        <v>0</v>
      </c>
      <c r="D25" s="107">
        <f>+egresos!D12</f>
        <v>0</v>
      </c>
      <c r="E25" s="107">
        <f>+egresos!E12</f>
        <v>0</v>
      </c>
      <c r="F25" s="107">
        <f>+egresos!F12</f>
        <v>0</v>
      </c>
      <c r="G25" s="107">
        <f>+egresos!G12</f>
        <v>0</v>
      </c>
      <c r="H25" s="107">
        <f>+egresos!H12</f>
        <v>0</v>
      </c>
      <c r="I25" s="107">
        <f>+egresos!I12</f>
        <v>0</v>
      </c>
      <c r="J25" s="107">
        <f>+egresos!J12</f>
        <v>0</v>
      </c>
      <c r="K25" s="107">
        <f>+egresos!K12</f>
        <v>0</v>
      </c>
      <c r="L25" s="107">
        <f>+egresos!L12</f>
        <v>0</v>
      </c>
      <c r="M25" s="107">
        <f>+egresos!M12</f>
        <v>0</v>
      </c>
      <c r="N25" s="107">
        <f>+egresos!N12</f>
        <v>0</v>
      </c>
    </row>
    <row r="26" spans="2:14">
      <c r="B26" s="97">
        <f>+egresos!B17</f>
        <v>0</v>
      </c>
      <c r="C26" s="107">
        <f>+egresos!C37</f>
        <v>0</v>
      </c>
      <c r="D26" s="107">
        <f>+egresos!D37</f>
        <v>0</v>
      </c>
      <c r="E26" s="107">
        <f>+egresos!E37</f>
        <v>0</v>
      </c>
      <c r="F26" s="107">
        <f>+egresos!F37</f>
        <v>0</v>
      </c>
      <c r="G26" s="107">
        <f>+egresos!G37</f>
        <v>0</v>
      </c>
      <c r="H26" s="107">
        <f>+egresos!H37</f>
        <v>0</v>
      </c>
      <c r="I26" s="107">
        <f>+egresos!I37</f>
        <v>0</v>
      </c>
      <c r="J26" s="107">
        <f>+egresos!J37</f>
        <v>0</v>
      </c>
      <c r="K26" s="107">
        <f>+egresos!K37</f>
        <v>0</v>
      </c>
      <c r="L26" s="107">
        <f>+egresos!L37</f>
        <v>0</v>
      </c>
      <c r="M26" s="107">
        <f>+egresos!M37</f>
        <v>0</v>
      </c>
      <c r="N26" s="107">
        <f>+egresos!N37</f>
        <v>0</v>
      </c>
    </row>
    <row r="27" spans="2:14">
      <c r="B27" s="97">
        <f>+egresos!B18</f>
        <v>0</v>
      </c>
      <c r="C27" s="107">
        <f>+egresos!C38</f>
        <v>0</v>
      </c>
      <c r="D27" s="107">
        <f>+egresos!D38</f>
        <v>0</v>
      </c>
      <c r="E27" s="107">
        <f>+egresos!E38</f>
        <v>0</v>
      </c>
      <c r="F27" s="107">
        <f>+egresos!F38</f>
        <v>0</v>
      </c>
      <c r="G27" s="107">
        <f>+egresos!G38</f>
        <v>0</v>
      </c>
      <c r="H27" s="107">
        <f>+egresos!H38</f>
        <v>0</v>
      </c>
      <c r="I27" s="107">
        <f>+egresos!I38</f>
        <v>0</v>
      </c>
      <c r="J27" s="107">
        <f>+egresos!J38</f>
        <v>0</v>
      </c>
      <c r="K27" s="107">
        <f>+egresos!K38</f>
        <v>0</v>
      </c>
      <c r="L27" s="107">
        <f>+egresos!L38</f>
        <v>0</v>
      </c>
      <c r="M27" s="107">
        <f>+egresos!M38</f>
        <v>0</v>
      </c>
      <c r="N27" s="107">
        <f>+egresos!N38</f>
        <v>0</v>
      </c>
    </row>
    <row r="28" spans="2:14">
      <c r="B28" s="97">
        <f>+egresos!B19</f>
        <v>0</v>
      </c>
      <c r="C28" s="107">
        <f>+egresos!C39</f>
        <v>0</v>
      </c>
      <c r="D28" s="107">
        <f>+egresos!D39</f>
        <v>0</v>
      </c>
      <c r="E28" s="107">
        <f>+egresos!E39</f>
        <v>0</v>
      </c>
      <c r="F28" s="107">
        <f>+egresos!F39</f>
        <v>0</v>
      </c>
      <c r="G28" s="107">
        <f>+egresos!G39</f>
        <v>0</v>
      </c>
      <c r="H28" s="107">
        <f>+egresos!H39</f>
        <v>0</v>
      </c>
      <c r="I28" s="107">
        <f>+egresos!I39</f>
        <v>0</v>
      </c>
      <c r="J28" s="107">
        <f>+egresos!J39</f>
        <v>0</v>
      </c>
      <c r="K28" s="107">
        <f>+egresos!K39</f>
        <v>0</v>
      </c>
      <c r="L28" s="107">
        <f>+egresos!L39</f>
        <v>0</v>
      </c>
      <c r="M28" s="107">
        <f>+egresos!M39</f>
        <v>0</v>
      </c>
      <c r="N28" s="107">
        <f>+egresos!N39</f>
        <v>0</v>
      </c>
    </row>
    <row r="29" spans="2:14">
      <c r="B29" s="97">
        <f>+egresos!B20</f>
        <v>0</v>
      </c>
      <c r="C29" s="107">
        <f>+egresos!C40</f>
        <v>0</v>
      </c>
      <c r="D29" s="107">
        <f>+egresos!D40</f>
        <v>0</v>
      </c>
      <c r="E29" s="107">
        <f>+egresos!E40</f>
        <v>0</v>
      </c>
      <c r="F29" s="107">
        <f>+egresos!F40</f>
        <v>0</v>
      </c>
      <c r="G29" s="107">
        <f>+egresos!G40</f>
        <v>0</v>
      </c>
      <c r="H29" s="107">
        <f>+egresos!H40</f>
        <v>0</v>
      </c>
      <c r="I29" s="107">
        <f>+egresos!I40</f>
        <v>0</v>
      </c>
      <c r="J29" s="107">
        <f>+egresos!J40</f>
        <v>0</v>
      </c>
      <c r="K29" s="107">
        <f>+egresos!K40</f>
        <v>0</v>
      </c>
      <c r="L29" s="107">
        <f>+egresos!L40</f>
        <v>0</v>
      </c>
      <c r="M29" s="107">
        <f>+egresos!M40</f>
        <v>0</v>
      </c>
      <c r="N29" s="107">
        <f>+egresos!N40</f>
        <v>0</v>
      </c>
    </row>
    <row r="30" spans="2:14">
      <c r="B30" s="97">
        <f>+egresos!B21</f>
        <v>0</v>
      </c>
      <c r="C30" s="107">
        <f>+egresos!C41</f>
        <v>0</v>
      </c>
      <c r="D30" s="107">
        <f>+egresos!D41</f>
        <v>0</v>
      </c>
      <c r="E30" s="107">
        <f>+egresos!E41</f>
        <v>0</v>
      </c>
      <c r="F30" s="107">
        <f>+egresos!F41</f>
        <v>0</v>
      </c>
      <c r="G30" s="107">
        <f>+egresos!G41</f>
        <v>0</v>
      </c>
      <c r="H30" s="107">
        <f>+egresos!H41</f>
        <v>0</v>
      </c>
      <c r="I30" s="107">
        <f>+egresos!I41</f>
        <v>0</v>
      </c>
      <c r="J30" s="107">
        <f>+egresos!J41</f>
        <v>0</v>
      </c>
      <c r="K30" s="107">
        <f>+egresos!K41</f>
        <v>0</v>
      </c>
      <c r="L30" s="107">
        <f>+egresos!L41</f>
        <v>0</v>
      </c>
      <c r="M30" s="107">
        <f>+egresos!M41</f>
        <v>0</v>
      </c>
      <c r="N30" s="107">
        <f>+egresos!N41</f>
        <v>0</v>
      </c>
    </row>
    <row r="31" spans="2:14">
      <c r="B31" s="97">
        <f>+egresos!B22</f>
        <v>0</v>
      </c>
      <c r="C31" s="107">
        <f>+egresos!C42</f>
        <v>0</v>
      </c>
      <c r="D31" s="107">
        <f>+egresos!D42</f>
        <v>0</v>
      </c>
      <c r="E31" s="107">
        <f>+egresos!E42</f>
        <v>0</v>
      </c>
      <c r="F31" s="107">
        <f>+egresos!F42</f>
        <v>0</v>
      </c>
      <c r="G31" s="107">
        <f>+egresos!G42</f>
        <v>0</v>
      </c>
      <c r="H31" s="107">
        <f>+egresos!H42</f>
        <v>0</v>
      </c>
      <c r="I31" s="107">
        <f>+egresos!I42</f>
        <v>0</v>
      </c>
      <c r="J31" s="107">
        <f>+egresos!J42</f>
        <v>0</v>
      </c>
      <c r="K31" s="107">
        <f>+egresos!K42</f>
        <v>0</v>
      </c>
      <c r="L31" s="107">
        <f>+egresos!L42</f>
        <v>0</v>
      </c>
      <c r="M31" s="107">
        <f>+egresos!M42</f>
        <v>0</v>
      </c>
      <c r="N31" s="107">
        <f>+egresos!N42</f>
        <v>0</v>
      </c>
    </row>
    <row r="32" spans="2:14">
      <c r="B32" s="97">
        <f>+egresos!B23</f>
        <v>0</v>
      </c>
      <c r="C32" s="107">
        <f>+egresos!C43</f>
        <v>0</v>
      </c>
      <c r="D32" s="107">
        <f>+egresos!D43</f>
        <v>0</v>
      </c>
      <c r="E32" s="107">
        <f>+egresos!E43</f>
        <v>0</v>
      </c>
      <c r="F32" s="107">
        <f>+egresos!F43</f>
        <v>0</v>
      </c>
      <c r="G32" s="107">
        <f>+egresos!G43</f>
        <v>0</v>
      </c>
      <c r="H32" s="107">
        <f>+egresos!H43</f>
        <v>0</v>
      </c>
      <c r="I32" s="107">
        <f>+egresos!I43</f>
        <v>0</v>
      </c>
      <c r="J32" s="107">
        <f>+egresos!J43</f>
        <v>0</v>
      </c>
      <c r="K32" s="107">
        <f>+egresos!K43</f>
        <v>0</v>
      </c>
      <c r="L32" s="107">
        <f>+egresos!L43</f>
        <v>0</v>
      </c>
      <c r="M32" s="107">
        <f>+egresos!M43</f>
        <v>0</v>
      </c>
      <c r="N32" s="107">
        <f>+egresos!N43</f>
        <v>0</v>
      </c>
    </row>
    <row r="33" spans="2:14">
      <c r="B33" s="98"/>
      <c r="C33" s="58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</row>
    <row r="34" spans="2:14">
      <c r="B34" s="60" t="s">
        <v>29</v>
      </c>
      <c r="C34" s="61">
        <f>SUM(C18:C32)</f>
        <v>0</v>
      </c>
      <c r="D34" s="61">
        <f t="shared" ref="D34:N34" si="2">SUM(D18:D32)</f>
        <v>0</v>
      </c>
      <c r="E34" s="61">
        <f t="shared" si="2"/>
        <v>0</v>
      </c>
      <c r="F34" s="61">
        <f t="shared" si="2"/>
        <v>0</v>
      </c>
      <c r="G34" s="61">
        <f t="shared" si="2"/>
        <v>0</v>
      </c>
      <c r="H34" s="61">
        <f t="shared" si="2"/>
        <v>0</v>
      </c>
      <c r="I34" s="61">
        <f t="shared" si="2"/>
        <v>0</v>
      </c>
      <c r="J34" s="61">
        <f t="shared" si="2"/>
        <v>0</v>
      </c>
      <c r="K34" s="61">
        <f t="shared" si="2"/>
        <v>0</v>
      </c>
      <c r="L34" s="61">
        <f t="shared" si="2"/>
        <v>0</v>
      </c>
      <c r="M34" s="61">
        <f t="shared" si="2"/>
        <v>0</v>
      </c>
      <c r="N34" s="61">
        <f t="shared" si="2"/>
        <v>0</v>
      </c>
    </row>
    <row r="35" spans="2:14">
      <c r="B35" s="62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</row>
    <row r="36" spans="2:14">
      <c r="B36" s="64" t="s">
        <v>30</v>
      </c>
      <c r="C36" s="65" t="e">
        <f>C15-C34</f>
        <v>#DIV/0!</v>
      </c>
      <c r="D36" s="65" t="e">
        <f t="shared" ref="D36:N36" si="3">D15-D34</f>
        <v>#DIV/0!</v>
      </c>
      <c r="E36" s="65" t="e">
        <f t="shared" si="3"/>
        <v>#DIV/0!</v>
      </c>
      <c r="F36" s="65" t="e">
        <f t="shared" si="3"/>
        <v>#DIV/0!</v>
      </c>
      <c r="G36" s="65" t="e">
        <f t="shared" si="3"/>
        <v>#DIV/0!</v>
      </c>
      <c r="H36" s="65" t="e">
        <f t="shared" si="3"/>
        <v>#DIV/0!</v>
      </c>
      <c r="I36" s="65" t="e">
        <f t="shared" si="3"/>
        <v>#DIV/0!</v>
      </c>
      <c r="J36" s="65" t="e">
        <f t="shared" si="3"/>
        <v>#DIV/0!</v>
      </c>
      <c r="K36" s="65" t="e">
        <f t="shared" si="3"/>
        <v>#DIV/0!</v>
      </c>
      <c r="L36" s="65" t="e">
        <f t="shared" si="3"/>
        <v>#DIV/0!</v>
      </c>
      <c r="M36" s="65" t="e">
        <f t="shared" si="3"/>
        <v>#DIV/0!</v>
      </c>
      <c r="N36" s="65" t="e">
        <f t="shared" si="3"/>
        <v>#DIV/0!</v>
      </c>
    </row>
    <row r="37" spans="2:14">
      <c r="B37" s="53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</row>
    <row r="38" spans="2:14">
      <c r="B38" s="64" t="s">
        <v>31</v>
      </c>
      <c r="C38" s="66" t="e">
        <f>C15-C34</f>
        <v>#DIV/0!</v>
      </c>
      <c r="D38" s="66" t="e">
        <f>C38+D36</f>
        <v>#DIV/0!</v>
      </c>
      <c r="E38" s="66" t="e">
        <f t="shared" ref="E38:N38" si="4">D38+E36</f>
        <v>#DIV/0!</v>
      </c>
      <c r="F38" s="66" t="e">
        <f t="shared" si="4"/>
        <v>#DIV/0!</v>
      </c>
      <c r="G38" s="66" t="e">
        <f t="shared" si="4"/>
        <v>#DIV/0!</v>
      </c>
      <c r="H38" s="66" t="e">
        <f t="shared" si="4"/>
        <v>#DIV/0!</v>
      </c>
      <c r="I38" s="66" t="e">
        <f t="shared" si="4"/>
        <v>#DIV/0!</v>
      </c>
      <c r="J38" s="66" t="e">
        <f t="shared" si="4"/>
        <v>#DIV/0!</v>
      </c>
      <c r="K38" s="66" t="e">
        <f t="shared" si="4"/>
        <v>#DIV/0!</v>
      </c>
      <c r="L38" s="66" t="e">
        <f t="shared" si="4"/>
        <v>#DIV/0!</v>
      </c>
      <c r="M38" s="66" t="e">
        <f t="shared" si="4"/>
        <v>#DIV/0!</v>
      </c>
      <c r="N38" s="66" t="e">
        <f t="shared" si="4"/>
        <v>#DIV/0!</v>
      </c>
    </row>
    <row r="39" spans="2:14" ht="15.6"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</row>
  </sheetData>
  <sheetProtection algorithmName="SHA-512" hashValue="ndFImf7Z+PMPV4f17t3AfQRxT49qA3oMWP46ADLhzDpMb2BwUMX+9iryqRHi2tJFgaITe5M2u5X8rSXPfur84w==" saltValue="hnx9Z71veqTOoEwaLErgBA==" spinCount="100000" sheet="1" objects="1" scenarios="1"/>
  <mergeCells count="1">
    <mergeCell ref="B5:B6"/>
  </mergeCells>
  <conditionalFormatting sqref="C38:N38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INVERSION INICIAL</vt:lpstr>
      <vt:lpstr>1 egresos COSTOS F Y V</vt:lpstr>
      <vt:lpstr>egresos</vt:lpstr>
      <vt:lpstr>ingresos</vt:lpstr>
      <vt:lpstr>escenario optimista</vt:lpstr>
      <vt:lpstr>escenario conservador</vt:lpstr>
      <vt:lpstr>escenario pesimista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Coral</cp:lastModifiedBy>
  <dcterms:created xsi:type="dcterms:W3CDTF">2015-04-29T21:44:28Z</dcterms:created>
  <dcterms:modified xsi:type="dcterms:W3CDTF">2023-02-17T19:34:19Z</dcterms:modified>
</cp:coreProperties>
</file>